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ir1\Desktop\"/>
    </mc:Choice>
  </mc:AlternateContent>
  <bookViews>
    <workbookView xWindow="10005" yWindow="90" windowWidth="7425" windowHeight="11010"/>
  </bookViews>
  <sheets>
    <sheet name="смета" sheetId="1" r:id="rId1"/>
    <sheet name="материалы" sheetId="2" r:id="rId2"/>
  </sheets>
  <definedNames>
    <definedName name="_xlnm.Print_Area" localSheetId="0">смета!$A$1:$DA$199</definedName>
  </definedNames>
  <calcPr calcId="162913"/>
</workbook>
</file>

<file path=xl/calcChain.xml><?xml version="1.0" encoding="utf-8"?>
<calcChain xmlns="http://schemas.openxmlformats.org/spreadsheetml/2006/main">
  <c r="Q82" i="1" l="1"/>
  <c r="R82" i="1"/>
  <c r="T82" i="1"/>
  <c r="Q81" i="1"/>
  <c r="R81" i="1" s="1"/>
  <c r="T81" i="1" s="1"/>
  <c r="Q88" i="1"/>
  <c r="R88" i="1" s="1"/>
  <c r="T88" i="1" s="1"/>
  <c r="Q91" i="1"/>
  <c r="S91" i="1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97" i="2" s="1"/>
  <c r="S154" i="1" s="1"/>
  <c r="G54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213" i="1"/>
  <c r="G212" i="1"/>
  <c r="G235" i="1" s="1"/>
  <c r="G211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AG15" i="1"/>
  <c r="I12" i="1" s="1"/>
  <c r="I147" i="1" s="1"/>
  <c r="AA15" i="1"/>
  <c r="G12" i="1"/>
  <c r="G147" i="1" s="1"/>
  <c r="Q115" i="1"/>
  <c r="R115" i="1" s="1"/>
  <c r="T115" i="1" s="1"/>
  <c r="Q114" i="1"/>
  <c r="R114" i="1"/>
  <c r="T114" i="1" s="1"/>
  <c r="Q146" i="1"/>
  <c r="S146" i="1"/>
  <c r="Q145" i="1"/>
  <c r="Q142" i="1"/>
  <c r="S142" i="1"/>
  <c r="Q144" i="1"/>
  <c r="S144" i="1" s="1"/>
  <c r="Q148" i="1"/>
  <c r="R148" i="1"/>
  <c r="T148" i="1"/>
  <c r="R146" i="1"/>
  <c r="T146" i="1" s="1"/>
  <c r="Q141" i="1"/>
  <c r="S141" i="1"/>
  <c r="Q90" i="1"/>
  <c r="R90" i="1" s="1"/>
  <c r="S90" i="1"/>
  <c r="Q89" i="1"/>
  <c r="S89" i="1"/>
  <c r="Q87" i="1"/>
  <c r="R87" i="1" s="1"/>
  <c r="S87" i="1"/>
  <c r="Q86" i="1"/>
  <c r="S86" i="1"/>
  <c r="Q85" i="1"/>
  <c r="R85" i="1" s="1"/>
  <c r="S85" i="1"/>
  <c r="Q84" i="1"/>
  <c r="S84" i="1"/>
  <c r="Q83" i="1"/>
  <c r="R83" i="1" s="1"/>
  <c r="S83" i="1"/>
  <c r="Q80" i="1"/>
  <c r="S80" i="1"/>
  <c r="Q79" i="1"/>
  <c r="R79" i="1" s="1"/>
  <c r="S79" i="1"/>
  <c r="Q78" i="1"/>
  <c r="S78" i="1"/>
  <c r="Q75" i="1"/>
  <c r="S75" i="1"/>
  <c r="Q77" i="1"/>
  <c r="R77" i="1"/>
  <c r="T77" i="1"/>
  <c r="Q92" i="1"/>
  <c r="R92" i="1" s="1"/>
  <c r="T92" i="1" s="1"/>
  <c r="R91" i="1"/>
  <c r="T91" i="1" s="1"/>
  <c r="R89" i="1"/>
  <c r="T89" i="1"/>
  <c r="R86" i="1"/>
  <c r="T86" i="1" s="1"/>
  <c r="R84" i="1"/>
  <c r="T84" i="1"/>
  <c r="Q143" i="1"/>
  <c r="R143" i="1" s="1"/>
  <c r="Q149" i="1"/>
  <c r="Q140" i="1"/>
  <c r="Q139" i="1"/>
  <c r="Q138" i="1"/>
  <c r="S138" i="1" s="1"/>
  <c r="X17" i="1"/>
  <c r="F13" i="1"/>
  <c r="F137" i="1"/>
  <c r="AA17" i="1"/>
  <c r="G13" i="1" s="1"/>
  <c r="AD17" i="1"/>
  <c r="H13" i="1"/>
  <c r="H118" i="1" s="1"/>
  <c r="AG17" i="1"/>
  <c r="I13" i="1"/>
  <c r="I137" i="1"/>
  <c r="AJ17" i="1"/>
  <c r="J13" i="1"/>
  <c r="J137" i="1"/>
  <c r="AM17" i="1"/>
  <c r="K13" i="1" s="1"/>
  <c r="AP17" i="1"/>
  <c r="L13" i="1" s="1"/>
  <c r="AS17" i="1"/>
  <c r="M13" i="1"/>
  <c r="M137" i="1"/>
  <c r="AV17" i="1"/>
  <c r="N13" i="1"/>
  <c r="N137" i="1"/>
  <c r="O137" i="1"/>
  <c r="I132" i="1"/>
  <c r="I133" i="1"/>
  <c r="I134" i="1" s="1"/>
  <c r="I135" i="1" s="1"/>
  <c r="I136" i="1" s="1"/>
  <c r="O136" i="1"/>
  <c r="P136" i="1"/>
  <c r="F135" i="1"/>
  <c r="J135" i="1"/>
  <c r="M135" i="1"/>
  <c r="N135" i="1"/>
  <c r="O135" i="1"/>
  <c r="Q131" i="1"/>
  <c r="S131" i="1" s="1"/>
  <c r="Q130" i="1"/>
  <c r="R130" i="1" s="1"/>
  <c r="Q129" i="1"/>
  <c r="F128" i="1"/>
  <c r="G128" i="1"/>
  <c r="J128" i="1"/>
  <c r="Q127" i="1"/>
  <c r="Q126" i="1"/>
  <c r="X13" i="1"/>
  <c r="F10" i="1"/>
  <c r="F124" i="1" s="1"/>
  <c r="AA13" i="1"/>
  <c r="G10" i="1" s="1"/>
  <c r="G125" i="1"/>
  <c r="AD13" i="1"/>
  <c r="AG13" i="1"/>
  <c r="AG14" i="1" s="1"/>
  <c r="AJ13" i="1"/>
  <c r="J10" i="1"/>
  <c r="J25" i="1" s="1"/>
  <c r="O125" i="1"/>
  <c r="G124" i="1"/>
  <c r="O124" i="1"/>
  <c r="F123" i="1"/>
  <c r="H123" i="1"/>
  <c r="J123" i="1"/>
  <c r="Q122" i="1"/>
  <c r="F121" i="1"/>
  <c r="H121" i="1"/>
  <c r="Q121" i="1" s="1"/>
  <c r="J121" i="1"/>
  <c r="O121" i="1"/>
  <c r="Q120" i="1"/>
  <c r="AD15" i="1"/>
  <c r="H12" i="1"/>
  <c r="H119" i="1"/>
  <c r="O119" i="1"/>
  <c r="F118" i="1"/>
  <c r="G118" i="1"/>
  <c r="J118" i="1"/>
  <c r="F117" i="1"/>
  <c r="I117" i="1"/>
  <c r="J117" i="1"/>
  <c r="O117" i="1"/>
  <c r="Q116" i="1"/>
  <c r="Q113" i="1"/>
  <c r="Q112" i="1"/>
  <c r="Q111" i="1"/>
  <c r="Q110" i="1"/>
  <c r="Q109" i="1"/>
  <c r="Q108" i="1"/>
  <c r="Q106" i="1"/>
  <c r="Q105" i="1"/>
  <c r="Q98" i="1"/>
  <c r="F12" i="1"/>
  <c r="F96" i="1"/>
  <c r="Q96" i="1"/>
  <c r="I95" i="1"/>
  <c r="Q95" i="1" s="1"/>
  <c r="Q94" i="1"/>
  <c r="Q93" i="1"/>
  <c r="R93" i="1" s="1"/>
  <c r="T93" i="1" s="1"/>
  <c r="Q76" i="1"/>
  <c r="R76" i="1" s="1"/>
  <c r="T76" i="1" s="1"/>
  <c r="Q74" i="1"/>
  <c r="Q73" i="1"/>
  <c r="Q72" i="1"/>
  <c r="Q71" i="1"/>
  <c r="R71" i="1" s="1"/>
  <c r="Q70" i="1"/>
  <c r="Q69" i="1"/>
  <c r="Q68" i="1"/>
  <c r="R68" i="1" s="1"/>
  <c r="Q67" i="1"/>
  <c r="Q66" i="1"/>
  <c r="Q65" i="1"/>
  <c r="Q64" i="1"/>
  <c r="S64" i="1" s="1"/>
  <c r="Q63" i="1"/>
  <c r="Q62" i="1"/>
  <c r="Q61" i="1"/>
  <c r="Q60" i="1"/>
  <c r="S60" i="1" s="1"/>
  <c r="Q59" i="1"/>
  <c r="Q58" i="1"/>
  <c r="Q57" i="1"/>
  <c r="Q56" i="1"/>
  <c r="S56" i="1" s="1"/>
  <c r="Q55" i="1"/>
  <c r="Q54" i="1"/>
  <c r="X14" i="1"/>
  <c r="X16" i="1"/>
  <c r="X18" i="1"/>
  <c r="AA14" i="1"/>
  <c r="AA16" i="1"/>
  <c r="AA18" i="1"/>
  <c r="AA20" i="1"/>
  <c r="G11" i="1" s="1"/>
  <c r="AD16" i="1"/>
  <c r="AD18" i="1"/>
  <c r="AJ14" i="1"/>
  <c r="AJ16" i="1"/>
  <c r="AJ18" i="1"/>
  <c r="AJ20" i="1"/>
  <c r="J11" i="1" s="1"/>
  <c r="Q52" i="1"/>
  <c r="S52" i="1" s="1"/>
  <c r="Q51" i="1"/>
  <c r="S51" i="1" s="1"/>
  <c r="Q50" i="1"/>
  <c r="Q49" i="1"/>
  <c r="Q48" i="1"/>
  <c r="Q47" i="1"/>
  <c r="S47" i="1" s="1"/>
  <c r="Q46" i="1"/>
  <c r="Q45" i="1"/>
  <c r="Q44" i="1"/>
  <c r="Q43" i="1"/>
  <c r="S43" i="1" s="1"/>
  <c r="Q42" i="1"/>
  <c r="Q41" i="1"/>
  <c r="Q40" i="1"/>
  <c r="Q39" i="1"/>
  <c r="S39" i="1" s="1"/>
  <c r="Q38" i="1"/>
  <c r="Q37" i="1"/>
  <c r="Q36" i="1"/>
  <c r="Q35" i="1"/>
  <c r="S35" i="1" s="1"/>
  <c r="Q34" i="1"/>
  <c r="Q33" i="1"/>
  <c r="Q32" i="1"/>
  <c r="S32" i="1" s="1"/>
  <c r="Q31" i="1"/>
  <c r="S31" i="1" s="1"/>
  <c r="Q30" i="1"/>
  <c r="AG16" i="1"/>
  <c r="AG18" i="1"/>
  <c r="AG20" i="1"/>
  <c r="I11" i="1" s="1"/>
  <c r="O23" i="1"/>
  <c r="O28" i="1" s="1"/>
  <c r="O27" i="1"/>
  <c r="Q24" i="1"/>
  <c r="R24" i="1" s="1"/>
  <c r="I23" i="1"/>
  <c r="S125" i="1"/>
  <c r="S124" i="1"/>
  <c r="S74" i="1"/>
  <c r="S73" i="1"/>
  <c r="S72" i="1"/>
  <c r="S71" i="1"/>
  <c r="S70" i="1"/>
  <c r="S69" i="1"/>
  <c r="S68" i="1"/>
  <c r="S67" i="1"/>
  <c r="S126" i="1"/>
  <c r="S140" i="1"/>
  <c r="S139" i="1"/>
  <c r="R74" i="1"/>
  <c r="T74" i="1"/>
  <c r="J161" i="1"/>
  <c r="S155" i="1" s="1"/>
  <c r="R126" i="1"/>
  <c r="T126" i="1" s="1"/>
  <c r="R36" i="1"/>
  <c r="R49" i="1"/>
  <c r="T49" i="1" s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96" i="2"/>
  <c r="S30" i="1"/>
  <c r="S34" i="1"/>
  <c r="S37" i="1"/>
  <c r="S38" i="1"/>
  <c r="S40" i="1"/>
  <c r="S41" i="1"/>
  <c r="S42" i="1"/>
  <c r="S44" i="1"/>
  <c r="S45" i="1"/>
  <c r="S46" i="1"/>
  <c r="S48" i="1"/>
  <c r="S50" i="1"/>
  <c r="S54" i="1"/>
  <c r="S57" i="1"/>
  <c r="S58" i="1"/>
  <c r="S59" i="1"/>
  <c r="S61" i="1"/>
  <c r="S62" i="1"/>
  <c r="S63" i="1"/>
  <c r="S65" i="1"/>
  <c r="S66" i="1"/>
  <c r="S95" i="1"/>
  <c r="S97" i="1"/>
  <c r="S99" i="1"/>
  <c r="S100" i="1"/>
  <c r="S101" i="1"/>
  <c r="S103" i="1"/>
  <c r="S105" i="1"/>
  <c r="S106" i="1"/>
  <c r="S107" i="1"/>
  <c r="S108" i="1"/>
  <c r="S109" i="1"/>
  <c r="S110" i="1"/>
  <c r="S111" i="1"/>
  <c r="T111" i="1" s="1"/>
  <c r="S112" i="1"/>
  <c r="S129" i="1"/>
  <c r="S130" i="1"/>
  <c r="S98" i="1"/>
  <c r="T98" i="1" s="1"/>
  <c r="S104" i="1"/>
  <c r="G210" i="1"/>
  <c r="G214" i="1"/>
  <c r="G215" i="1"/>
  <c r="G216" i="1"/>
  <c r="G217" i="1"/>
  <c r="G218" i="1"/>
  <c r="G206" i="1"/>
  <c r="G202" i="1"/>
  <c r="G203" i="1"/>
  <c r="G204" i="1"/>
  <c r="G205" i="1"/>
  <c r="G207" i="1"/>
  <c r="G208" i="1"/>
  <c r="G209" i="1"/>
  <c r="G234" i="1"/>
  <c r="R67" i="1"/>
  <c r="T67" i="1" s="1"/>
  <c r="R69" i="1"/>
  <c r="T69" i="1"/>
  <c r="R70" i="1"/>
  <c r="T70" i="1" s="1"/>
  <c r="R72" i="1"/>
  <c r="T72" i="1"/>
  <c r="R73" i="1"/>
  <c r="T73" i="1" s="1"/>
  <c r="R149" i="1"/>
  <c r="T149" i="1" s="1"/>
  <c r="R142" i="1"/>
  <c r="R141" i="1"/>
  <c r="T141" i="1"/>
  <c r="T71" i="1"/>
  <c r="R140" i="1"/>
  <c r="R80" i="1"/>
  <c r="T80" i="1" s="1"/>
  <c r="R78" i="1"/>
  <c r="T78" i="1"/>
  <c r="R75" i="1"/>
  <c r="T75" i="1" s="1"/>
  <c r="W197" i="1"/>
  <c r="R35" i="1"/>
  <c r="T94" i="1"/>
  <c r="R139" i="1"/>
  <c r="T139" i="1" s="1"/>
  <c r="T140" i="1"/>
  <c r="R129" i="1"/>
  <c r="T129" i="1" s="1"/>
  <c r="T130" i="1"/>
  <c r="R131" i="1"/>
  <c r="T131" i="1" s="1"/>
  <c r="T24" i="1"/>
  <c r="R30" i="1"/>
  <c r="T30" i="1" s="1"/>
  <c r="R32" i="1"/>
  <c r="T32" i="1"/>
  <c r="R34" i="1"/>
  <c r="T34" i="1" s="1"/>
  <c r="T36" i="1"/>
  <c r="R37" i="1"/>
  <c r="T37" i="1" s="1"/>
  <c r="R38" i="1"/>
  <c r="T38" i="1"/>
  <c r="R39" i="1"/>
  <c r="T39" i="1" s="1"/>
  <c r="R40" i="1"/>
  <c r="T40" i="1"/>
  <c r="R41" i="1"/>
  <c r="T41" i="1" s="1"/>
  <c r="R42" i="1"/>
  <c r="T42" i="1"/>
  <c r="R44" i="1"/>
  <c r="T44" i="1" s="1"/>
  <c r="R45" i="1"/>
  <c r="T45" i="1"/>
  <c r="R46" i="1"/>
  <c r="T46" i="1" s="1"/>
  <c r="R47" i="1"/>
  <c r="T47" i="1"/>
  <c r="R48" i="1"/>
  <c r="T48" i="1" s="1"/>
  <c r="R57" i="1"/>
  <c r="T57" i="1"/>
  <c r="R58" i="1"/>
  <c r="T58" i="1" s="1"/>
  <c r="R59" i="1"/>
  <c r="T59" i="1"/>
  <c r="R60" i="1"/>
  <c r="T60" i="1" s="1"/>
  <c r="R61" i="1"/>
  <c r="T61" i="1"/>
  <c r="R62" i="1"/>
  <c r="T62" i="1" s="1"/>
  <c r="R63" i="1"/>
  <c r="T63" i="1"/>
  <c r="R95" i="1"/>
  <c r="T95" i="1" s="1"/>
  <c r="R96" i="1"/>
  <c r="T96" i="1"/>
  <c r="R98" i="1"/>
  <c r="R105" i="1"/>
  <c r="T105" i="1"/>
  <c r="R106" i="1"/>
  <c r="T106" i="1" s="1"/>
  <c r="R108" i="1"/>
  <c r="T108" i="1" s="1"/>
  <c r="R109" i="1"/>
  <c r="T109" i="1"/>
  <c r="R110" i="1"/>
  <c r="T110" i="1" s="1"/>
  <c r="R111" i="1"/>
  <c r="R112" i="1"/>
  <c r="T112" i="1" s="1"/>
  <c r="R116" i="1"/>
  <c r="T116" i="1"/>
  <c r="T120" i="1"/>
  <c r="R122" i="1"/>
  <c r="T122" i="1"/>
  <c r="R64" i="1"/>
  <c r="R65" i="1"/>
  <c r="R66" i="1"/>
  <c r="R55" i="1"/>
  <c r="R31" i="1"/>
  <c r="R43" i="1"/>
  <c r="R50" i="1"/>
  <c r="R51" i="1"/>
  <c r="R52" i="1"/>
  <c r="R54" i="1"/>
  <c r="R56" i="1"/>
  <c r="R138" i="1"/>
  <c r="W153" i="1"/>
  <c r="AJ15" i="1"/>
  <c r="J12" i="1"/>
  <c r="AP15" i="1"/>
  <c r="L12" i="1"/>
  <c r="AS15" i="1"/>
  <c r="M12" i="1"/>
  <c r="T21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AM15" i="1"/>
  <c r="K12" i="1"/>
  <c r="Q12" i="1"/>
  <c r="R154" i="1"/>
  <c r="G162" i="1"/>
  <c r="G197" i="1" s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96" i="1"/>
  <c r="AM13" i="1"/>
  <c r="AM14" i="1"/>
  <c r="AM20" i="1" s="1"/>
  <c r="K11" i="1" s="1"/>
  <c r="AM16" i="1"/>
  <c r="AM18" i="1"/>
  <c r="AP13" i="1"/>
  <c r="AP14" i="1"/>
  <c r="AP20" i="1" s="1"/>
  <c r="L11" i="1" s="1"/>
  <c r="AP16" i="1"/>
  <c r="AP18" i="1"/>
  <c r="CU18" i="1" s="1"/>
  <c r="AS13" i="1"/>
  <c r="M10" i="1" s="1"/>
  <c r="AS14" i="1"/>
  <c r="AS20" i="1" s="1"/>
  <c r="M11" i="1" s="1"/>
  <c r="AS16" i="1"/>
  <c r="AS18" i="1"/>
  <c r="AV13" i="1"/>
  <c r="AV14" i="1"/>
  <c r="AV20" i="1" s="1"/>
  <c r="N11" i="1" s="1"/>
  <c r="AV16" i="1"/>
  <c r="AV18" i="1"/>
  <c r="K10" i="1"/>
  <c r="L10" i="1"/>
  <c r="AV15" i="1"/>
  <c r="N12" i="1" s="1"/>
  <c r="N10" i="1"/>
  <c r="X15" i="1"/>
  <c r="S19" i="1"/>
  <c r="AY13" i="1"/>
  <c r="AY14" i="1"/>
  <c r="AY16" i="1"/>
  <c r="AY18" i="1"/>
  <c r="BB13" i="1"/>
  <c r="BB14" i="1"/>
  <c r="BB16" i="1"/>
  <c r="BB18" i="1"/>
  <c r="BB20" i="1" s="1"/>
  <c r="BH13" i="1"/>
  <c r="BH14" i="1"/>
  <c r="BH16" i="1"/>
  <c r="BH18" i="1"/>
  <c r="BH20" i="1" s="1"/>
  <c r="BK13" i="1"/>
  <c r="BK14" i="1"/>
  <c r="BK16" i="1"/>
  <c r="BK18" i="1"/>
  <c r="BN13" i="1"/>
  <c r="BN14" i="1"/>
  <c r="BN16" i="1"/>
  <c r="BN18" i="1"/>
  <c r="BN20" i="1" s="1"/>
  <c r="BQ13" i="1"/>
  <c r="BQ14" i="1"/>
  <c r="BQ16" i="1"/>
  <c r="BQ18" i="1"/>
  <c r="BQ20" i="1" s="1"/>
  <c r="BT13" i="1"/>
  <c r="BT14" i="1"/>
  <c r="BT16" i="1"/>
  <c r="BT18" i="1"/>
  <c r="BT20" i="1" s="1"/>
  <c r="BW13" i="1"/>
  <c r="BW14" i="1"/>
  <c r="BW16" i="1"/>
  <c r="BW20" i="1" s="1"/>
  <c r="BW18" i="1"/>
  <c r="BZ13" i="1"/>
  <c r="BZ14" i="1"/>
  <c r="BZ16" i="1"/>
  <c r="BZ18" i="1"/>
  <c r="BZ20" i="1" s="1"/>
  <c r="CC13" i="1"/>
  <c r="CC14" i="1"/>
  <c r="CC16" i="1"/>
  <c r="CC18" i="1"/>
  <c r="CF13" i="1"/>
  <c r="CF14" i="1"/>
  <c r="CF16" i="1"/>
  <c r="CF18" i="1"/>
  <c r="CF20" i="1" s="1"/>
  <c r="CI13" i="1"/>
  <c r="CI14" i="1"/>
  <c r="CI16" i="1"/>
  <c r="CI20" i="1" s="1"/>
  <c r="CI18" i="1"/>
  <c r="CL13" i="1"/>
  <c r="CL14" i="1"/>
  <c r="CL16" i="1"/>
  <c r="CL20" i="1" s="1"/>
  <c r="CL18" i="1"/>
  <c r="BE13" i="1"/>
  <c r="BE14" i="1"/>
  <c r="BE16" i="1"/>
  <c r="CU16" i="1" s="1"/>
  <c r="BE18" i="1"/>
  <c r="CO13" i="1"/>
  <c r="CO14" i="1"/>
  <c r="CO16" i="1"/>
  <c r="CO18" i="1"/>
  <c r="CO20" i="1" s="1"/>
  <c r="CR13" i="1"/>
  <c r="CR14" i="1"/>
  <c r="CR16" i="1"/>
  <c r="CR20" i="1" s="1"/>
  <c r="CR18" i="1"/>
  <c r="AY15" i="1"/>
  <c r="BB15" i="1"/>
  <c r="BE15" i="1"/>
  <c r="BH15" i="1"/>
  <c r="BK15" i="1"/>
  <c r="BN15" i="1"/>
  <c r="BQ15" i="1"/>
  <c r="BT15" i="1"/>
  <c r="BW15" i="1"/>
  <c r="BZ15" i="1"/>
  <c r="CC15" i="1"/>
  <c r="CF15" i="1"/>
  <c r="CI15" i="1"/>
  <c r="CL15" i="1"/>
  <c r="CO15" i="1"/>
  <c r="BN17" i="1"/>
  <c r="BB17" i="1"/>
  <c r="BE17" i="1"/>
  <c r="CR15" i="1"/>
  <c r="CR17" i="1"/>
  <c r="CO17" i="1"/>
  <c r="CL17" i="1"/>
  <c r="CI17" i="1"/>
  <c r="CF17" i="1"/>
  <c r="CC17" i="1"/>
  <c r="BZ17" i="1"/>
  <c r="BW17" i="1"/>
  <c r="BT17" i="1"/>
  <c r="BQ17" i="1"/>
  <c r="BK17" i="1"/>
  <c r="BH17" i="1"/>
  <c r="AY17" i="1"/>
  <c r="CU19" i="1"/>
  <c r="BE20" i="1"/>
  <c r="CC20" i="1"/>
  <c r="BK20" i="1"/>
  <c r="AY20" i="1"/>
  <c r="CU13" i="1"/>
  <c r="L137" i="1" l="1"/>
  <c r="L135" i="1"/>
  <c r="T35" i="1"/>
  <c r="J53" i="1"/>
  <c r="J26" i="1"/>
  <c r="J22" i="1"/>
  <c r="J23" i="1"/>
  <c r="J28" i="1"/>
  <c r="J29" i="1"/>
  <c r="J27" i="1"/>
  <c r="G53" i="1"/>
  <c r="G23" i="1"/>
  <c r="G26" i="1"/>
  <c r="G22" i="1"/>
  <c r="G28" i="1"/>
  <c r="G27" i="1"/>
  <c r="S121" i="1"/>
  <c r="R121" i="1"/>
  <c r="T142" i="1"/>
  <c r="I26" i="1"/>
  <c r="I22" i="1"/>
  <c r="I28" i="1"/>
  <c r="I27" i="1"/>
  <c r="F97" i="1"/>
  <c r="Q97" i="1" s="1"/>
  <c r="R97" i="1" s="1"/>
  <c r="T97" i="1" s="1"/>
  <c r="S113" i="1"/>
  <c r="R113" i="1"/>
  <c r="T113" i="1" s="1"/>
  <c r="Q119" i="1"/>
  <c r="Q123" i="1"/>
  <c r="K137" i="1"/>
  <c r="K135" i="1"/>
  <c r="T79" i="1"/>
  <c r="T83" i="1"/>
  <c r="T85" i="1"/>
  <c r="T87" i="1"/>
  <c r="T90" i="1"/>
  <c r="R144" i="1"/>
  <c r="T144" i="1" s="1"/>
  <c r="Q147" i="1"/>
  <c r="F107" i="1"/>
  <c r="Q107" i="1" s="1"/>
  <c r="R107" i="1" s="1"/>
  <c r="T107" i="1" s="1"/>
  <c r="F104" i="1"/>
  <c r="Q104" i="1" s="1"/>
  <c r="R104" i="1" s="1"/>
  <c r="T104" i="1" s="1"/>
  <c r="F99" i="1"/>
  <c r="H137" i="1"/>
  <c r="H117" i="1"/>
  <c r="CU17" i="1"/>
  <c r="Q13" i="1"/>
  <c r="I48" i="2"/>
  <c r="T68" i="1"/>
  <c r="I10" i="1"/>
  <c r="H128" i="1"/>
  <c r="I128" i="1"/>
  <c r="I118" i="1"/>
  <c r="Q118" i="1" s="1"/>
  <c r="G117" i="1"/>
  <c r="Q117" i="1" s="1"/>
  <c r="G137" i="1"/>
  <c r="G132" i="1"/>
  <c r="S143" i="1"/>
  <c r="T143" i="1" s="1"/>
  <c r="S145" i="1"/>
  <c r="R145" i="1"/>
  <c r="H10" i="1"/>
  <c r="AD14" i="1"/>
  <c r="CU15" i="1"/>
  <c r="F25" i="1"/>
  <c r="Q25" i="1" s="1"/>
  <c r="X20" i="1"/>
  <c r="F103" i="1"/>
  <c r="Q103" i="1" s="1"/>
  <c r="R103" i="1" s="1"/>
  <c r="T103" i="1" s="1"/>
  <c r="J124" i="1"/>
  <c r="J125" i="1"/>
  <c r="F125" i="1"/>
  <c r="R127" i="1"/>
  <c r="S127" i="1"/>
  <c r="H135" i="1"/>
  <c r="Q137" i="1"/>
  <c r="S117" i="1" l="1"/>
  <c r="R117" i="1"/>
  <c r="T117" i="1" s="1"/>
  <c r="S118" i="1"/>
  <c r="R118" i="1"/>
  <c r="T118" i="1" s="1"/>
  <c r="S119" i="1"/>
  <c r="R119" i="1"/>
  <c r="T119" i="1" s="1"/>
  <c r="I125" i="1"/>
  <c r="I124" i="1"/>
  <c r="R123" i="1"/>
  <c r="S123" i="1"/>
  <c r="F11" i="1"/>
  <c r="H124" i="1"/>
  <c r="H125" i="1"/>
  <c r="Q125" i="1" s="1"/>
  <c r="R125" i="1" s="1"/>
  <c r="T125" i="1" s="1"/>
  <c r="Q132" i="1"/>
  <c r="G133" i="1"/>
  <c r="Q10" i="1"/>
  <c r="Q99" i="1"/>
  <c r="R99" i="1" s="1"/>
  <c r="T99" i="1" s="1"/>
  <c r="F100" i="1"/>
  <c r="T127" i="1"/>
  <c r="AD20" i="1"/>
  <c r="H11" i="1" s="1"/>
  <c r="CU14" i="1"/>
  <c r="S137" i="1"/>
  <c r="R137" i="1"/>
  <c r="S25" i="1"/>
  <c r="R25" i="1"/>
  <c r="T25" i="1" s="1"/>
  <c r="T145" i="1"/>
  <c r="Q128" i="1"/>
  <c r="R147" i="1"/>
  <c r="S147" i="1"/>
  <c r="T121" i="1"/>
  <c r="S132" i="1" l="1"/>
  <c r="R132" i="1"/>
  <c r="T132" i="1" s="1"/>
  <c r="H27" i="1"/>
  <c r="H23" i="1"/>
  <c r="H29" i="1"/>
  <c r="H53" i="1"/>
  <c r="H28" i="1"/>
  <c r="H26" i="1"/>
  <c r="H22" i="1"/>
  <c r="Q124" i="1"/>
  <c r="R124" i="1" s="1"/>
  <c r="T124" i="1" s="1"/>
  <c r="Q100" i="1"/>
  <c r="R100" i="1" s="1"/>
  <c r="T100" i="1" s="1"/>
  <c r="F101" i="1"/>
  <c r="F29" i="1"/>
  <c r="Q29" i="1" s="1"/>
  <c r="R29" i="1" s="1"/>
  <c r="T29" i="1" s="1"/>
  <c r="F28" i="1"/>
  <c r="Q28" i="1" s="1"/>
  <c r="F26" i="1"/>
  <c r="F22" i="1"/>
  <c r="Q22" i="1" s="1"/>
  <c r="F53" i="1"/>
  <c r="Q53" i="1" s="1"/>
  <c r="F27" i="1"/>
  <c r="Q27" i="1" s="1"/>
  <c r="F23" i="1"/>
  <c r="Q11" i="1"/>
  <c r="T147" i="1"/>
  <c r="S128" i="1"/>
  <c r="R128" i="1"/>
  <c r="T128" i="1" s="1"/>
  <c r="Q133" i="1"/>
  <c r="G134" i="1"/>
  <c r="CU20" i="1"/>
  <c r="T123" i="1"/>
  <c r="S133" i="1" l="1"/>
  <c r="R133" i="1"/>
  <c r="T133" i="1" s="1"/>
  <c r="F102" i="1"/>
  <c r="Q102" i="1" s="1"/>
  <c r="R102" i="1" s="1"/>
  <c r="Q101" i="1"/>
  <c r="R101" i="1" s="1"/>
  <c r="T101" i="1" s="1"/>
  <c r="Q23" i="1"/>
  <c r="S28" i="1"/>
  <c r="R28" i="1"/>
  <c r="T28" i="1" s="1"/>
  <c r="S22" i="1"/>
  <c r="R22" i="1"/>
  <c r="Q26" i="1"/>
  <c r="S27" i="1"/>
  <c r="R27" i="1"/>
  <c r="T27" i="1" s="1"/>
  <c r="G135" i="1"/>
  <c r="Q134" i="1"/>
  <c r="R53" i="1"/>
  <c r="S53" i="1"/>
  <c r="S102" i="1" l="1"/>
  <c r="T102" i="1"/>
  <c r="R134" i="1"/>
  <c r="S134" i="1"/>
  <c r="S26" i="1"/>
  <c r="R26" i="1"/>
  <c r="T26" i="1" s="1"/>
  <c r="G136" i="1"/>
  <c r="Q136" i="1" s="1"/>
  <c r="Q135" i="1"/>
  <c r="T22" i="1"/>
  <c r="R23" i="1"/>
  <c r="T23" i="1" s="1"/>
  <c r="S23" i="1"/>
  <c r="S136" i="1" l="1"/>
  <c r="R136" i="1"/>
  <c r="T136" i="1" s="1"/>
  <c r="R150" i="1"/>
  <c r="T134" i="1"/>
  <c r="R135" i="1"/>
  <c r="S135" i="1"/>
  <c r="S150" i="1" s="1"/>
  <c r="S151" i="1" l="1"/>
  <c r="S152" i="1"/>
  <c r="S153" i="1"/>
  <c r="T135" i="1"/>
  <c r="T150" i="1" s="1"/>
  <c r="R152" i="1"/>
  <c r="R151" i="1"/>
  <c r="R153" i="1" s="1"/>
  <c r="E152" i="1" s="1"/>
  <c r="T152" i="1" l="1"/>
  <c r="T151" i="1"/>
  <c r="T153" i="1"/>
</calcChain>
</file>

<file path=xl/sharedStrings.xml><?xml version="1.0" encoding="utf-8"?>
<sst xmlns="http://schemas.openxmlformats.org/spreadsheetml/2006/main" count="755" uniqueCount="323">
  <si>
    <t>Периметр</t>
  </si>
  <si>
    <t>Площадь стен</t>
  </si>
  <si>
    <t>Площадь потолков</t>
  </si>
  <si>
    <t>Площадь пола</t>
  </si>
  <si>
    <t>комната 1</t>
  </si>
  <si>
    <t>комната 2</t>
  </si>
  <si>
    <t>комната 3</t>
  </si>
  <si>
    <t>комната 4</t>
  </si>
  <si>
    <t>комната 5</t>
  </si>
  <si>
    <t>комната 6</t>
  </si>
  <si>
    <t>комната 7</t>
  </si>
  <si>
    <t>итого</t>
  </si>
  <si>
    <t>Итого</t>
  </si>
  <si>
    <t>Расчётные данные,м</t>
  </si>
  <si>
    <t>Длин.</t>
  </si>
  <si>
    <t>Выс.</t>
  </si>
  <si>
    <t>Шир.</t>
  </si>
  <si>
    <t>Двери,ипроёмы,м</t>
  </si>
  <si>
    <t>Окна,м</t>
  </si>
  <si>
    <t>Периметр,м</t>
  </si>
  <si>
    <t>Площадь стен,общая,м</t>
  </si>
  <si>
    <t>Площадь потолка,м2</t>
  </si>
  <si>
    <t>Площадь дверей и окон,м2</t>
  </si>
  <si>
    <t>Площадь пола,м2</t>
  </si>
  <si>
    <t>Площадь откосов,м2</t>
  </si>
  <si>
    <t>Площадь стен,итоговая,м2</t>
  </si>
  <si>
    <t>расцен.</t>
  </si>
  <si>
    <t>комната 8</t>
  </si>
  <si>
    <t>комната 9</t>
  </si>
  <si>
    <t>комната 12</t>
  </si>
  <si>
    <t>комната 13</t>
  </si>
  <si>
    <t>комната 14</t>
  </si>
  <si>
    <t>Проёмы,м2</t>
  </si>
  <si>
    <t>ед.изм.</t>
  </si>
  <si>
    <t>м2</t>
  </si>
  <si>
    <t>шт</t>
  </si>
  <si>
    <t>Площадь окон,м2</t>
  </si>
  <si>
    <t>Площадь дверей  ,м2</t>
  </si>
  <si>
    <t>комната 15</t>
  </si>
  <si>
    <t>комната 16</t>
  </si>
  <si>
    <t>комната 17</t>
  </si>
  <si>
    <t>комната 18</t>
  </si>
  <si>
    <t>комната 19</t>
  </si>
  <si>
    <t>комната 20</t>
  </si>
  <si>
    <t>комната 21</t>
  </si>
  <si>
    <t>комната 22</t>
  </si>
  <si>
    <t>комната 23</t>
  </si>
  <si>
    <t>комната 24</t>
  </si>
  <si>
    <t>комната 28</t>
  </si>
  <si>
    <t>фасад</t>
  </si>
  <si>
    <t>фасад 2</t>
  </si>
  <si>
    <t>окна</t>
  </si>
  <si>
    <t>двери</t>
  </si>
  <si>
    <t>площадь оконных откосов</t>
  </si>
  <si>
    <t>площадь дверных откосов</t>
  </si>
  <si>
    <t>балкон</t>
  </si>
  <si>
    <t>Штукатурка по маякам</t>
  </si>
  <si>
    <t>выполнено</t>
  </si>
  <si>
    <t>на</t>
  </si>
  <si>
    <t>№</t>
  </si>
  <si>
    <t>Наименование материалов</t>
  </si>
  <si>
    <t>кол-во</t>
  </si>
  <si>
    <t>цена</t>
  </si>
  <si>
    <t>всего</t>
  </si>
  <si>
    <t>материалы (ориентировочно)</t>
  </si>
  <si>
    <t>Итого по смете</t>
  </si>
  <si>
    <t>материалы (по факту)</t>
  </si>
  <si>
    <t>АВАНС</t>
  </si>
  <si>
    <t>К оплате</t>
  </si>
  <si>
    <t>материалы   (ориентиров)</t>
  </si>
  <si>
    <t>Стены</t>
  </si>
  <si>
    <t>Грунтовка стен</t>
  </si>
  <si>
    <t>Потолок</t>
  </si>
  <si>
    <t>Покраска потолка</t>
  </si>
  <si>
    <t>пм</t>
  </si>
  <si>
    <t>комн 5</t>
  </si>
  <si>
    <t>комн 6</t>
  </si>
  <si>
    <t>комн 7</t>
  </si>
  <si>
    <t>комн 8</t>
  </si>
  <si>
    <t>комн 9</t>
  </si>
  <si>
    <t>Выравнивание стен</t>
  </si>
  <si>
    <t>Штукатурка стен по маякам</t>
  </si>
  <si>
    <t xml:space="preserve">Шпаклевка стен </t>
  </si>
  <si>
    <t>Грунтовка потолка</t>
  </si>
  <si>
    <t>Очистка потолка</t>
  </si>
  <si>
    <t>Наклейка стеклохолста</t>
  </si>
  <si>
    <t xml:space="preserve">Шпаклевка по стеклохолсту  </t>
  </si>
  <si>
    <t>Заделка швов межплиточных</t>
  </si>
  <si>
    <t>Кафельная плитка</t>
  </si>
  <si>
    <t>Пол</t>
  </si>
  <si>
    <t>Порожки</t>
  </si>
  <si>
    <t>кухня</t>
  </si>
  <si>
    <t>прихожая</t>
  </si>
  <si>
    <t>зал</t>
  </si>
  <si>
    <t>спальня  1</t>
  </si>
  <si>
    <t>спальня 2</t>
  </si>
  <si>
    <t>Грунтовка стен перед обоями</t>
  </si>
  <si>
    <t>Наклейка обоев ( без рамок)</t>
  </si>
  <si>
    <t>Уширение выступа стены под шкаф</t>
  </si>
  <si>
    <t>Установка армирующих уголков</t>
  </si>
  <si>
    <t>Установка дверей</t>
  </si>
  <si>
    <t>Покраска дверей</t>
  </si>
  <si>
    <t>Покраска труб и батарей</t>
  </si>
  <si>
    <t>Установка доборников к дверям</t>
  </si>
  <si>
    <t>Выравнивание потолка (зрительно)</t>
  </si>
  <si>
    <t>Обработка и покраска багета</t>
  </si>
  <si>
    <t>Финишный наливной пол</t>
  </si>
  <si>
    <t>Подъем материала, вынос мусора 7%</t>
  </si>
  <si>
    <t>Установка декоративных уголков на окон откосы</t>
  </si>
  <si>
    <t>Устройство щеки под шкаф купе</t>
  </si>
  <si>
    <t>Выравнивание пола грубое по маякам (35-50 мм) песок цемент</t>
  </si>
  <si>
    <t>На каждые последующие 25мм</t>
  </si>
  <si>
    <t>Стяжка из готовых смесей  (до 35 мм)</t>
  </si>
  <si>
    <t>Удаление выступа под батареей</t>
  </si>
  <si>
    <t>Грунтовка пола с предварительной очисткой, обеспылеванием</t>
  </si>
  <si>
    <t>Грунтовка 10л</t>
  </si>
  <si>
    <t>Заделка швов, трещин , премыканий к стенам от проникновения воды в перекрытие</t>
  </si>
  <si>
    <t>Очистка стен от слабого основания,остатков обоев</t>
  </si>
  <si>
    <t>Штукатурка Ротбанд 30 кг</t>
  </si>
  <si>
    <t>Шпаклевка 25 кг</t>
  </si>
  <si>
    <t>Маячки 3м</t>
  </si>
  <si>
    <t>Стеклохолст 25м2</t>
  </si>
  <si>
    <t>Клей ПВА 10л</t>
  </si>
  <si>
    <t>Шпаклевка Шитрок финиш 27 кг</t>
  </si>
  <si>
    <t xml:space="preserve">Бетоноконтакт </t>
  </si>
  <si>
    <t>кг</t>
  </si>
  <si>
    <t>Наливной пол 25 кг грубый</t>
  </si>
  <si>
    <t>Наливной пол 25 кг финишный</t>
  </si>
  <si>
    <t>Цемент</t>
  </si>
  <si>
    <t>Анкера маячки</t>
  </si>
  <si>
    <t>комп</t>
  </si>
  <si>
    <t>45 кг</t>
  </si>
  <si>
    <t>Мешки под мусор</t>
  </si>
  <si>
    <t>Доставка материала</t>
  </si>
  <si>
    <t>рейс</t>
  </si>
  <si>
    <t>Машина под мусор 5т</t>
  </si>
  <si>
    <t>Песок 4,5т</t>
  </si>
  <si>
    <t>Клей для кафеля 25 кг</t>
  </si>
  <si>
    <t>Расходные материалы</t>
  </si>
  <si>
    <t>Планка  доборная</t>
  </si>
  <si>
    <t>бал</t>
  </si>
  <si>
    <t>Пена монтажная поф</t>
  </si>
  <si>
    <t>Обои 5м2</t>
  </si>
  <si>
    <t>Линолеум</t>
  </si>
  <si>
    <t>рул</t>
  </si>
  <si>
    <t>Клей для обоев</t>
  </si>
  <si>
    <t>пач</t>
  </si>
  <si>
    <t>Плинтус плас с крепежом</t>
  </si>
  <si>
    <t>Плинтус потолочный с клеем</t>
  </si>
  <si>
    <t>Разное (ГКЛ с профилями, кирпич )</t>
  </si>
  <si>
    <t>Краска для потолка</t>
  </si>
  <si>
    <t>л</t>
  </si>
  <si>
    <t>Натяжной потолок (хороший)</t>
  </si>
  <si>
    <t>Затирки 2 кг для швов</t>
  </si>
  <si>
    <t>Краска для батарей</t>
  </si>
  <si>
    <t>Краска для дверей</t>
  </si>
  <si>
    <t>3м</t>
  </si>
  <si>
    <t>Декоративные уголки с клеем</t>
  </si>
  <si>
    <t>Клей для линолеума</t>
  </si>
  <si>
    <t>Штукатурка стен толстый слой (низы)</t>
  </si>
  <si>
    <t>Организационные расходы 10%</t>
  </si>
  <si>
    <t>приход</t>
  </si>
  <si>
    <t>предоплата</t>
  </si>
  <si>
    <t>октяб</t>
  </si>
  <si>
    <t>Демонтаж штукатурки со стены</t>
  </si>
  <si>
    <t>ноябрь</t>
  </si>
  <si>
    <t>Устройство перегородок из ПГП</t>
  </si>
  <si>
    <t>Демонтаж и монтаж батарей</t>
  </si>
  <si>
    <t>Замена оконных откосов с утеплением</t>
  </si>
  <si>
    <t>Устройство коробов из ГКЛ</t>
  </si>
  <si>
    <t>Зашивка потолка ГКЛ</t>
  </si>
  <si>
    <t>Шпаклевка потолка по ГКЛ</t>
  </si>
  <si>
    <t>Выравнивание премыканий со стенами</t>
  </si>
  <si>
    <t>Замена дверных откосов</t>
  </si>
  <si>
    <t>Шпаклевка дверных откосов</t>
  </si>
  <si>
    <t>Подравнивание стен из ПГП</t>
  </si>
  <si>
    <t>Грунтовка стен из ПГП</t>
  </si>
  <si>
    <t>Шпаклевка стен из ПГП</t>
  </si>
  <si>
    <t>Грунтовка стен из ПГП перед обоями</t>
  </si>
  <si>
    <t>Наклейка обоев по ПГП</t>
  </si>
  <si>
    <t>Утепление выступа и отделка</t>
  </si>
  <si>
    <t>Доливка пола грубая</t>
  </si>
  <si>
    <t>Финишная заливка пола</t>
  </si>
  <si>
    <t>декабрь</t>
  </si>
  <si>
    <t>Заделка штраб от элект кабилей, коробок</t>
  </si>
  <si>
    <t>Демонтаж подоконника</t>
  </si>
  <si>
    <t>Установка подоконника</t>
  </si>
  <si>
    <t>Демонтаж откосов дверных</t>
  </si>
  <si>
    <t>Т/Ч  от  23.09.16</t>
  </si>
  <si>
    <t>Т/Ч  от  15.11.16</t>
  </si>
  <si>
    <t>наждачка</t>
  </si>
  <si>
    <t>Т/Ч  от  15.12.16</t>
  </si>
  <si>
    <t>Т/Ч  от  16.12.16</t>
  </si>
  <si>
    <t>Т/Ч  от  22.12.16</t>
  </si>
  <si>
    <t>Т/Ч  от  06.12.16</t>
  </si>
  <si>
    <t>Т/Ч  от  19.12.16</t>
  </si>
  <si>
    <t>Т/Ч  от  09.01.17</t>
  </si>
  <si>
    <t>Вывоз мусора 27,12,16</t>
  </si>
  <si>
    <t>Наждачка 12,01,17</t>
  </si>
  <si>
    <t>Т/Ч  от  11.01.17</t>
  </si>
  <si>
    <t>Шпаклевка стен под покраску (дополнительно)</t>
  </si>
  <si>
    <t>Т/Ч  от  20.01.17</t>
  </si>
  <si>
    <t>Т/Ч  от  24.01.17</t>
  </si>
  <si>
    <t>Т/Ч  от  30.01.17</t>
  </si>
  <si>
    <t>Т/Ч  от  31.01.17</t>
  </si>
  <si>
    <t>Т/Ч  от  07.02.17</t>
  </si>
  <si>
    <t>на 11,01,17</t>
  </si>
  <si>
    <t>на 10,02,17</t>
  </si>
  <si>
    <t>январь</t>
  </si>
  <si>
    <t>февраль</t>
  </si>
  <si>
    <t>Отделка щеки под шкаф купе и коробов</t>
  </si>
  <si>
    <t>Балкон</t>
  </si>
  <si>
    <t>Устройство каркасса  под ГКЛ</t>
  </si>
  <si>
    <t>Утепление стен</t>
  </si>
  <si>
    <t>Зашивка стен ГКЛ</t>
  </si>
  <si>
    <t>Устройство откосов из ГКЛ</t>
  </si>
  <si>
    <t>Устройство каркасса под реечный потолок</t>
  </si>
  <si>
    <t>Утепление потолка</t>
  </si>
  <si>
    <t>Монтаж реечного потолка</t>
  </si>
  <si>
    <t>Очистка и грунтовка пола</t>
  </si>
  <si>
    <t>Грубый наливной пол</t>
  </si>
  <si>
    <t>Наклейка пробки</t>
  </si>
  <si>
    <t>Необходимо на материалы</t>
  </si>
  <si>
    <t>материалы   (необходимые)</t>
  </si>
  <si>
    <t>Нанесение декоративки короед</t>
  </si>
  <si>
    <t>Ламинат</t>
  </si>
  <si>
    <t>Установка лючков</t>
  </si>
  <si>
    <t>Армирование углов, стыков ГКЛ лентой</t>
  </si>
  <si>
    <t>Вывоз мусора 20,02,17</t>
  </si>
  <si>
    <t>Т/Ч  от  09.02.17</t>
  </si>
  <si>
    <t>Т/Ч  от  10.02.17</t>
  </si>
  <si>
    <t>Т/Ч  от  13.02.17</t>
  </si>
  <si>
    <t>Т/Ч  от  14.02.17</t>
  </si>
  <si>
    <t>Т/Ч  от  22.02.17</t>
  </si>
  <si>
    <t>Т/Ч  от  01.03.17</t>
  </si>
  <si>
    <t>на 10,03,17</t>
  </si>
  <si>
    <t>Прорезка отверстий под светильники с разметкой</t>
  </si>
  <si>
    <t>Устройство короба из ГКЛ</t>
  </si>
  <si>
    <t>Отделка короба из ГКЛ</t>
  </si>
  <si>
    <t>Остаток по работе</t>
  </si>
  <si>
    <t>Установка плинтуса пластик</t>
  </si>
  <si>
    <t>Грунтовка пола перед пробкой, ламинатом</t>
  </si>
  <si>
    <t>март</t>
  </si>
  <si>
    <t>Очистка помещения</t>
  </si>
  <si>
    <t>Демонтаж дверей</t>
  </si>
  <si>
    <t>Штукатурка дверных откосов</t>
  </si>
  <si>
    <t>Заделка верха проема входных дверей</t>
  </si>
  <si>
    <t>Заделка штрабы  в полу на балконе</t>
  </si>
  <si>
    <t>Т/Ч  от  07.06.17</t>
  </si>
  <si>
    <t>Т/Ч  от  24.06.17</t>
  </si>
  <si>
    <t>Т/Ч  от  03.07.17</t>
  </si>
  <si>
    <t>10,07,17</t>
  </si>
  <si>
    <t>пена монт</t>
  </si>
  <si>
    <t>Грунтовка перед декоративкой</t>
  </si>
  <si>
    <t>Выравнивание премыканий к уголкам</t>
  </si>
  <si>
    <t>Стеклохолст</t>
  </si>
  <si>
    <t>Клей ПВА  10л</t>
  </si>
  <si>
    <t>Финишная шпаклевка Шитрок 27 кг</t>
  </si>
  <si>
    <t>Грунтовка 10 л</t>
  </si>
  <si>
    <t>Скотч малярный</t>
  </si>
  <si>
    <t>Штукатурка 30 кг</t>
  </si>
  <si>
    <t>Уголки армирующие</t>
  </si>
  <si>
    <t>Заделка отверстий в потолке ГКЛ</t>
  </si>
  <si>
    <t xml:space="preserve"> шт</t>
  </si>
  <si>
    <t>Отделка премыканий к входной двери</t>
  </si>
  <si>
    <t>Подливка ступени увхода</t>
  </si>
  <si>
    <t>точ</t>
  </si>
  <si>
    <t>Установка плинтуса полеурет</t>
  </si>
  <si>
    <t>Обработка и покраска плинтуса полеурет</t>
  </si>
  <si>
    <t>Монтаж теплого пола эл</t>
  </si>
  <si>
    <t xml:space="preserve">Нанесение декоративки </t>
  </si>
  <si>
    <t>долг</t>
  </si>
  <si>
    <t>Демонтаж каф плитки</t>
  </si>
  <si>
    <t>Монтаж каф плитки</t>
  </si>
  <si>
    <t>Перетирка швов</t>
  </si>
  <si>
    <t>Монтаж полистир багета</t>
  </si>
  <si>
    <t>ванная</t>
  </si>
  <si>
    <t>Грубый ровнитель 25 кг</t>
  </si>
  <si>
    <t>Переустановка дверей</t>
  </si>
  <si>
    <t>Монтаж рамки на стене</t>
  </si>
  <si>
    <t>Монтаж уголков на откосы</t>
  </si>
  <si>
    <t>Обработка и покраска уголков</t>
  </si>
  <si>
    <t>Отделка откосов под покраску</t>
  </si>
  <si>
    <t>Замена уголка на ванную</t>
  </si>
  <si>
    <t>Покраска стены</t>
  </si>
  <si>
    <t>Штрабы под провода</t>
  </si>
  <si>
    <t>проброска проводов под плинтусом</t>
  </si>
  <si>
    <t>Установка подрозетников</t>
  </si>
  <si>
    <t>Заделка штраб</t>
  </si>
  <si>
    <t>Покраска откосов</t>
  </si>
  <si>
    <t>Пропиливание вент лючков</t>
  </si>
  <si>
    <t>Обработка рамки на стене</t>
  </si>
  <si>
    <t>Очистка и покраска труб</t>
  </si>
  <si>
    <t>Демонтаж стяжки</t>
  </si>
  <si>
    <t>Монтаж стяжки</t>
  </si>
  <si>
    <t>Грунтовка пола с обеспылеванием</t>
  </si>
  <si>
    <t>Защита пола (пленка, двп)</t>
  </si>
  <si>
    <t>Тройник кан 50*50*90</t>
  </si>
  <si>
    <t>Заглушка кан 50</t>
  </si>
  <si>
    <t>Клапан кан возд 50</t>
  </si>
  <si>
    <t>Затирка 2 кг</t>
  </si>
  <si>
    <t xml:space="preserve">Вывоз мусора </t>
  </si>
  <si>
    <t>Краска для плинтусов</t>
  </si>
  <si>
    <t>Пленка п/э 15 м2</t>
  </si>
  <si>
    <t xml:space="preserve">Клей </t>
  </si>
  <si>
    <t>маячек</t>
  </si>
  <si>
    <t>Краска потолок</t>
  </si>
  <si>
    <t>Коробки</t>
  </si>
  <si>
    <t>Шпаклевка шитрок</t>
  </si>
  <si>
    <t>Наждачка</t>
  </si>
  <si>
    <t>уп</t>
  </si>
  <si>
    <t>Терморегулятор с полом</t>
  </si>
  <si>
    <t>Вент ресшетки</t>
  </si>
  <si>
    <t>Шпаклевка на багет</t>
  </si>
  <si>
    <t>23,11,17</t>
  </si>
  <si>
    <t>Замена обвязки, установка клапана</t>
  </si>
  <si>
    <t>Обвязка</t>
  </si>
  <si>
    <t>ДВП</t>
  </si>
  <si>
    <t>ЛИСТ</t>
  </si>
  <si>
    <t xml:space="preserve">Смета на ремонт квартиры  по Харьковской 19 к 2 кв  </t>
  </si>
  <si>
    <t xml:space="preserve"> </t>
  </si>
  <si>
    <t>Общий объем</t>
  </si>
  <si>
    <t>Выполненно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</si>
</sst>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6"/>
      <name val="Arial Cyr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2" borderId="0" xfId="0" applyFill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0" fillId="2" borderId="12" xfId="0" applyFill="1" applyBorder="1"/>
    <xf numFmtId="1" fontId="0" fillId="2" borderId="1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9" xfId="0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1" applyFill="1" applyAlignment="1" applyProtection="1"/>
    <xf numFmtId="0" fontId="0" fillId="2" borderId="2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27" xfId="0" applyFill="1" applyBorder="1"/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3" borderId="21" xfId="0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0" fontId="0" fillId="4" borderId="0" xfId="0" applyFill="1"/>
    <xf numFmtId="2" fontId="0" fillId="4" borderId="1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4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164" fontId="0" fillId="4" borderId="0" xfId="0" applyNumberFormat="1" applyFill="1"/>
    <xf numFmtId="0" fontId="0" fillId="4" borderId="12" xfId="0" applyFill="1" applyBorder="1"/>
    <xf numFmtId="1" fontId="0" fillId="4" borderId="13" xfId="0" applyNumberFormat="1" applyFill="1" applyBorder="1" applyAlignment="1">
      <alignment horizontal="center"/>
    </xf>
    <xf numFmtId="0" fontId="0" fillId="4" borderId="12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" fontId="0" fillId="4" borderId="18" xfId="0" applyNumberForma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" fontId="0" fillId="4" borderId="19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4" borderId="21" xfId="0" applyFill="1" applyBorder="1"/>
    <xf numFmtId="0" fontId="0" fillId="4" borderId="1" xfId="0" applyFont="1" applyFill="1" applyBorder="1" applyAlignment="1">
      <alignment horizontal="left"/>
    </xf>
    <xf numFmtId="0" fontId="0" fillId="4" borderId="22" xfId="0" applyFill="1" applyBorder="1"/>
    <xf numFmtId="0" fontId="0" fillId="4" borderId="19" xfId="0" applyFill="1" applyBorder="1"/>
    <xf numFmtId="164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right"/>
    </xf>
    <xf numFmtId="0" fontId="0" fillId="4" borderId="23" xfId="0" applyFill="1" applyBorder="1"/>
    <xf numFmtId="0" fontId="0" fillId="4" borderId="24" xfId="0" applyFill="1" applyBorder="1"/>
    <xf numFmtId="0" fontId="2" fillId="4" borderId="24" xfId="0" applyFont="1" applyFill="1" applyBorder="1"/>
    <xf numFmtId="1" fontId="2" fillId="4" borderId="24" xfId="0" applyNumberFormat="1" applyFont="1" applyFill="1" applyBorder="1"/>
    <xf numFmtId="0" fontId="2" fillId="4" borderId="24" xfId="0" applyFont="1" applyFill="1" applyBorder="1" applyAlignment="1">
      <alignment horizontal="right"/>
    </xf>
    <xf numFmtId="1" fontId="2" fillId="4" borderId="0" xfId="0" applyNumberFormat="1" applyFont="1" applyFill="1"/>
    <xf numFmtId="1" fontId="0" fillId="4" borderId="0" xfId="0" applyNumberFormat="1" applyFill="1"/>
    <xf numFmtId="0" fontId="0" fillId="4" borderId="0" xfId="0" applyFill="1" applyAlignment="1">
      <alignment horizontal="right"/>
    </xf>
    <xf numFmtId="0" fontId="3" fillId="4" borderId="0" xfId="0" applyFont="1" applyFill="1" applyAlignment="1">
      <alignment horizontal="center"/>
    </xf>
    <xf numFmtId="0" fontId="0" fillId="4" borderId="25" xfId="0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left"/>
    </xf>
    <xf numFmtId="0" fontId="0" fillId="4" borderId="26" xfId="0" applyFill="1" applyBorder="1"/>
    <xf numFmtId="0" fontId="0" fillId="4" borderId="0" xfId="0" applyFill="1" applyBorder="1"/>
    <xf numFmtId="0" fontId="0" fillId="0" borderId="28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6" xfId="0" applyFill="1" applyBorder="1" applyAlignment="1">
      <alignment horizontal="center" textRotation="90" wrapText="1"/>
    </xf>
    <xf numFmtId="0" fontId="0" fillId="2" borderId="29" xfId="0" applyFill="1" applyBorder="1" applyAlignment="1">
      <alignment horizontal="center" textRotation="90" wrapText="1"/>
    </xf>
    <xf numFmtId="0" fontId="0" fillId="2" borderId="20" xfId="0" applyFill="1" applyBorder="1" applyAlignment="1">
      <alignment horizontal="center" textRotation="90" wrapText="1"/>
    </xf>
    <xf numFmtId="0" fontId="0" fillId="4" borderId="1" xfId="0" applyFill="1" applyBorder="1" applyAlignment="1">
      <alignment horizontal="center" textRotation="90" wrapText="1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X762"/>
  <sheetViews>
    <sheetView tabSelected="1" topLeftCell="A2" zoomScale="90" zoomScaleNormal="90" workbookViewId="0">
      <selection activeCell="U24" sqref="U24"/>
    </sheetView>
  </sheetViews>
  <sheetFormatPr defaultColWidth="8.7109375" defaultRowHeight="12.75" x14ac:dyDescent="0.2"/>
  <cols>
    <col min="1" max="1" width="2.42578125" customWidth="1"/>
    <col min="2" max="2" width="3.28515625" customWidth="1"/>
    <col min="3" max="3" width="39.42578125" customWidth="1"/>
    <col min="4" max="4" width="7" customWidth="1"/>
    <col min="5" max="6" width="8.28515625" customWidth="1"/>
    <col min="7" max="7" width="8.42578125" customWidth="1"/>
    <col min="8" max="8" width="7.7109375" customWidth="1"/>
    <col min="9" max="9" width="10.42578125" customWidth="1"/>
    <col min="10" max="10" width="11.85546875" customWidth="1"/>
    <col min="11" max="11" width="8.7109375" hidden="1" customWidth="1"/>
    <col min="12" max="12" width="8.42578125" hidden="1" customWidth="1"/>
    <col min="13" max="13" width="10.7109375" hidden="1" customWidth="1"/>
    <col min="14" max="14" width="0.28515625" hidden="1" customWidth="1"/>
    <col min="15" max="16" width="7" customWidth="1"/>
    <col min="17" max="17" width="7.7109375" customWidth="1"/>
    <col min="18" max="18" width="9" customWidth="1"/>
    <col min="19" max="19" width="12.28515625" customWidth="1"/>
    <col min="20" max="20" width="9.42578125" customWidth="1"/>
    <col min="21" max="21" width="10.5703125" customWidth="1"/>
    <col min="22" max="22" width="10.42578125" customWidth="1"/>
    <col min="23" max="23" width="22.7109375" customWidth="1"/>
    <col min="24" max="24" width="6" customWidth="1"/>
    <col min="25" max="25" width="5.28515625" customWidth="1"/>
    <col min="26" max="27" width="4.5703125" customWidth="1"/>
    <col min="28" max="30" width="4.7109375" customWidth="1"/>
    <col min="31" max="32" width="4.5703125" customWidth="1"/>
    <col min="33" max="33" width="4.7109375" customWidth="1"/>
    <col min="34" max="35" width="4.5703125" customWidth="1"/>
    <col min="36" max="88" width="4.7109375" customWidth="1"/>
    <col min="89" max="89" width="6.28515625" customWidth="1"/>
    <col min="90" max="91" width="5.28515625" customWidth="1"/>
    <col min="92" max="92" width="5.7109375" customWidth="1"/>
    <col min="93" max="93" width="6.42578125" customWidth="1"/>
    <col min="94" max="94" width="5.7109375" customWidth="1"/>
    <col min="95" max="95" width="5.28515625" customWidth="1"/>
    <col min="96" max="96" width="5.7109375" customWidth="1"/>
    <col min="97" max="97" width="4.28515625" customWidth="1"/>
    <col min="98" max="98" width="6.5703125" customWidth="1"/>
    <col min="99" max="100" width="5.7109375" customWidth="1"/>
    <col min="101" max="102" width="4.28515625" customWidth="1"/>
    <col min="103" max="103" width="4.7109375" customWidth="1"/>
  </cols>
  <sheetData>
    <row r="1" spans="1:102" hidden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102" ht="20.25" x14ac:dyDescent="0.3">
      <c r="A2" s="23"/>
      <c r="B2" s="23"/>
      <c r="C2" s="141" t="s">
        <v>319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52"/>
      <c r="P2" s="52"/>
      <c r="Q2" s="23"/>
      <c r="R2" s="23"/>
      <c r="S2" s="23"/>
      <c r="T2" s="23"/>
      <c r="U2" s="23"/>
      <c r="V2" s="23"/>
    </row>
    <row r="3" spans="1:102" ht="20.25" x14ac:dyDescent="0.3">
      <c r="A3" s="23"/>
      <c r="B3" s="23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52"/>
      <c r="P3" s="52"/>
      <c r="Q3" s="23"/>
      <c r="R3" s="23"/>
      <c r="S3" s="23"/>
      <c r="T3" s="23"/>
      <c r="U3" s="23"/>
      <c r="V3" s="23"/>
    </row>
    <row r="4" spans="1:102" ht="6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102" hidden="1" x14ac:dyDescent="0.2">
      <c r="A5" s="23"/>
      <c r="B5" s="23"/>
      <c r="C5" s="23"/>
      <c r="D5" s="23"/>
      <c r="E5" s="23"/>
      <c r="F5" s="23"/>
      <c r="G5" s="23" t="s">
        <v>56</v>
      </c>
      <c r="H5" s="23"/>
      <c r="I5" s="23"/>
      <c r="J5" s="23"/>
      <c r="K5" s="23"/>
      <c r="L5" s="23"/>
      <c r="M5" s="23"/>
      <c r="N5" s="23"/>
      <c r="O5" s="23"/>
      <c r="P5" s="23"/>
      <c r="Q5" s="47"/>
      <c r="R5" s="47"/>
      <c r="S5" s="47"/>
      <c r="T5" s="47"/>
      <c r="U5" s="47"/>
      <c r="V5" s="47"/>
      <c r="W5" s="1"/>
      <c r="X5" s="1"/>
      <c r="Y5" s="1"/>
      <c r="Z5" s="1"/>
      <c r="AA5" s="1"/>
    </row>
    <row r="6" spans="1:102" hidden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102" ht="18" customHeight="1" x14ac:dyDescent="0.2">
      <c r="A7" s="23"/>
      <c r="B7" s="23"/>
      <c r="C7" s="53"/>
      <c r="D7" s="23"/>
      <c r="E7" s="23"/>
      <c r="F7" s="146"/>
      <c r="G7" s="147"/>
      <c r="H7" s="148"/>
      <c r="I7" s="146"/>
      <c r="J7" s="147"/>
      <c r="K7" s="147"/>
      <c r="L7" s="148"/>
      <c r="M7" s="23"/>
      <c r="N7" s="23"/>
      <c r="O7" s="23"/>
      <c r="P7" s="23"/>
      <c r="Q7" s="23"/>
      <c r="R7" s="23" t="s">
        <v>320</v>
      </c>
      <c r="S7" s="23"/>
      <c r="T7" s="23"/>
      <c r="U7" s="72"/>
      <c r="V7" s="72"/>
      <c r="X7" s="131"/>
      <c r="Y7" s="131"/>
      <c r="Z7" s="131"/>
      <c r="AA7" s="131" t="s">
        <v>92</v>
      </c>
      <c r="AB7" s="131"/>
      <c r="AC7" s="131"/>
      <c r="AD7" s="131"/>
      <c r="AE7" s="131"/>
      <c r="AF7" s="131"/>
      <c r="AG7" s="131" t="s">
        <v>91</v>
      </c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 t="s">
        <v>55</v>
      </c>
      <c r="CM7" s="131"/>
      <c r="CN7" s="131"/>
    </row>
    <row r="8" spans="1:102" ht="14.25" customHeight="1" x14ac:dyDescent="0.2">
      <c r="A8" s="23"/>
      <c r="B8" s="23"/>
      <c r="C8" s="23"/>
      <c r="D8" s="23"/>
      <c r="E8" s="47"/>
      <c r="F8" s="55" t="s">
        <v>93</v>
      </c>
      <c r="G8" s="55" t="s">
        <v>92</v>
      </c>
      <c r="H8" s="55" t="s">
        <v>94</v>
      </c>
      <c r="I8" s="55" t="s">
        <v>91</v>
      </c>
      <c r="J8" s="55" t="s">
        <v>95</v>
      </c>
      <c r="K8" s="55"/>
      <c r="L8" s="56"/>
      <c r="M8" s="56"/>
      <c r="N8" s="50"/>
      <c r="O8" s="50" t="s">
        <v>211</v>
      </c>
      <c r="P8" s="50" t="s">
        <v>276</v>
      </c>
      <c r="Q8" s="11"/>
      <c r="R8" s="145" t="s">
        <v>321</v>
      </c>
      <c r="S8" s="145" t="s">
        <v>322</v>
      </c>
      <c r="T8" s="142" t="s">
        <v>239</v>
      </c>
      <c r="U8" s="145"/>
      <c r="V8" s="145"/>
      <c r="W8" s="1"/>
      <c r="X8" s="133" t="s">
        <v>4</v>
      </c>
      <c r="Y8" s="133"/>
      <c r="Z8" s="133"/>
      <c r="AA8" s="133" t="s">
        <v>5</v>
      </c>
      <c r="AB8" s="133"/>
      <c r="AC8" s="133"/>
      <c r="AD8" s="133" t="s">
        <v>6</v>
      </c>
      <c r="AE8" s="133"/>
      <c r="AF8" s="133"/>
      <c r="AG8" s="133" t="s">
        <v>7</v>
      </c>
      <c r="AH8" s="133"/>
      <c r="AI8" s="133"/>
      <c r="AJ8" s="133" t="s">
        <v>75</v>
      </c>
      <c r="AK8" s="133"/>
      <c r="AL8" s="133"/>
      <c r="AM8" s="133" t="s">
        <v>76</v>
      </c>
      <c r="AN8" s="133"/>
      <c r="AO8" s="133"/>
      <c r="AP8" s="133" t="s">
        <v>77</v>
      </c>
      <c r="AQ8" s="133"/>
      <c r="AR8" s="133"/>
      <c r="AS8" s="133" t="s">
        <v>78</v>
      </c>
      <c r="AT8" s="133"/>
      <c r="AU8" s="133"/>
      <c r="AV8" s="133" t="s">
        <v>79</v>
      </c>
      <c r="AW8" s="133"/>
      <c r="AX8" s="133"/>
      <c r="AY8" s="133" t="s">
        <v>29</v>
      </c>
      <c r="AZ8" s="133"/>
      <c r="BA8" s="133"/>
      <c r="BB8" s="133" t="s">
        <v>30</v>
      </c>
      <c r="BC8" s="133"/>
      <c r="BD8" s="133"/>
      <c r="BE8" s="133" t="s">
        <v>31</v>
      </c>
      <c r="BF8" s="133"/>
      <c r="BG8" s="133"/>
      <c r="BH8" s="133" t="s">
        <v>38</v>
      </c>
      <c r="BI8" s="133"/>
      <c r="BJ8" s="133"/>
      <c r="BK8" s="133" t="s">
        <v>39</v>
      </c>
      <c r="BL8" s="133"/>
      <c r="BM8" s="133"/>
      <c r="BN8" s="133" t="s">
        <v>40</v>
      </c>
      <c r="BO8" s="133"/>
      <c r="BP8" s="133"/>
      <c r="BQ8" s="133" t="s">
        <v>41</v>
      </c>
      <c r="BR8" s="133"/>
      <c r="BS8" s="133"/>
      <c r="BT8" s="133" t="s">
        <v>42</v>
      </c>
      <c r="BU8" s="133"/>
      <c r="BV8" s="133"/>
      <c r="BW8" s="133" t="s">
        <v>43</v>
      </c>
      <c r="BX8" s="133"/>
      <c r="BY8" s="133"/>
      <c r="BZ8" s="133" t="s">
        <v>44</v>
      </c>
      <c r="CA8" s="133"/>
      <c r="CB8" s="133"/>
      <c r="CC8" s="133" t="s">
        <v>45</v>
      </c>
      <c r="CD8" s="133"/>
      <c r="CE8" s="133"/>
      <c r="CF8" s="134" t="s">
        <v>46</v>
      </c>
      <c r="CG8" s="135"/>
      <c r="CH8" s="136"/>
      <c r="CI8" s="133" t="s">
        <v>47</v>
      </c>
      <c r="CJ8" s="133"/>
      <c r="CK8" s="133"/>
      <c r="CL8" s="133" t="s">
        <v>48</v>
      </c>
      <c r="CM8" s="133"/>
      <c r="CN8" s="133"/>
      <c r="CO8" s="133" t="s">
        <v>49</v>
      </c>
      <c r="CP8" s="133"/>
      <c r="CQ8" s="133"/>
      <c r="CR8" s="134" t="s">
        <v>50</v>
      </c>
      <c r="CS8" s="135"/>
      <c r="CT8" s="136"/>
      <c r="CU8" s="134" t="s">
        <v>12</v>
      </c>
      <c r="CV8" s="135"/>
      <c r="CW8" s="136"/>
    </row>
    <row r="9" spans="1:102" x14ac:dyDescent="0.2">
      <c r="A9" s="23"/>
      <c r="B9" s="18"/>
      <c r="C9" s="18"/>
      <c r="D9" s="11" t="s">
        <v>33</v>
      </c>
      <c r="E9" s="11" t="s">
        <v>26</v>
      </c>
      <c r="F9" s="57" t="s">
        <v>4</v>
      </c>
      <c r="G9" s="57" t="s">
        <v>5</v>
      </c>
      <c r="H9" s="57" t="s">
        <v>6</v>
      </c>
      <c r="I9" s="57" t="s">
        <v>7</v>
      </c>
      <c r="J9" s="57" t="s">
        <v>8</v>
      </c>
      <c r="K9" s="57" t="s">
        <v>9</v>
      </c>
      <c r="L9" s="57" t="s">
        <v>10</v>
      </c>
      <c r="M9" s="57" t="s">
        <v>27</v>
      </c>
      <c r="N9" s="11" t="s">
        <v>28</v>
      </c>
      <c r="O9" s="11"/>
      <c r="P9" s="11"/>
      <c r="Q9" s="11" t="s">
        <v>11</v>
      </c>
      <c r="R9" s="145"/>
      <c r="S9" s="145"/>
      <c r="T9" s="143"/>
      <c r="U9" s="145"/>
      <c r="V9" s="145"/>
      <c r="W9" s="6"/>
      <c r="X9" s="3" t="s">
        <v>16</v>
      </c>
      <c r="Y9" s="3" t="s">
        <v>14</v>
      </c>
      <c r="Z9" s="3" t="s">
        <v>15</v>
      </c>
      <c r="AA9" s="3" t="s">
        <v>16</v>
      </c>
      <c r="AB9" s="3" t="s">
        <v>14</v>
      </c>
      <c r="AC9" s="3" t="s">
        <v>15</v>
      </c>
      <c r="AD9" s="3" t="s">
        <v>16</v>
      </c>
      <c r="AE9" s="3" t="s">
        <v>14</v>
      </c>
      <c r="AF9" s="3" t="s">
        <v>15</v>
      </c>
      <c r="AG9" s="3" t="s">
        <v>16</v>
      </c>
      <c r="AH9" s="3" t="s">
        <v>14</v>
      </c>
      <c r="AI9" s="3" t="s">
        <v>15</v>
      </c>
      <c r="AJ9" s="3" t="s">
        <v>16</v>
      </c>
      <c r="AK9" s="3" t="s">
        <v>14</v>
      </c>
      <c r="AL9" s="3" t="s">
        <v>15</v>
      </c>
      <c r="AM9" s="3" t="s">
        <v>16</v>
      </c>
      <c r="AN9" s="3" t="s">
        <v>14</v>
      </c>
      <c r="AO9" s="3" t="s">
        <v>15</v>
      </c>
      <c r="AP9" s="3" t="s">
        <v>16</v>
      </c>
      <c r="AQ9" s="3" t="s">
        <v>14</v>
      </c>
      <c r="AR9" s="3" t="s">
        <v>15</v>
      </c>
      <c r="AS9" s="3" t="s">
        <v>16</v>
      </c>
      <c r="AT9" s="3" t="s">
        <v>14</v>
      </c>
      <c r="AU9" s="3" t="s">
        <v>15</v>
      </c>
      <c r="AV9" s="3" t="s">
        <v>16</v>
      </c>
      <c r="AW9" s="3" t="s">
        <v>14</v>
      </c>
      <c r="AX9" s="3" t="s">
        <v>15</v>
      </c>
      <c r="AY9" s="3" t="s">
        <v>16</v>
      </c>
      <c r="AZ9" s="3" t="s">
        <v>14</v>
      </c>
      <c r="BA9" s="3" t="s">
        <v>15</v>
      </c>
      <c r="BB9" s="3" t="s">
        <v>16</v>
      </c>
      <c r="BC9" s="3" t="s">
        <v>14</v>
      </c>
      <c r="BD9" s="3" t="s">
        <v>15</v>
      </c>
      <c r="BE9" s="3" t="s">
        <v>16</v>
      </c>
      <c r="BF9" s="3" t="s">
        <v>14</v>
      </c>
      <c r="BG9" s="3" t="s">
        <v>15</v>
      </c>
      <c r="BH9" s="3" t="s">
        <v>16</v>
      </c>
      <c r="BI9" s="3" t="s">
        <v>14</v>
      </c>
      <c r="BJ9" s="3" t="s">
        <v>15</v>
      </c>
      <c r="BK9" s="3" t="s">
        <v>16</v>
      </c>
      <c r="BL9" s="3" t="s">
        <v>14</v>
      </c>
      <c r="BM9" s="3" t="s">
        <v>15</v>
      </c>
      <c r="BN9" s="3" t="s">
        <v>16</v>
      </c>
      <c r="BO9" s="3" t="s">
        <v>14</v>
      </c>
      <c r="BP9" s="3" t="s">
        <v>15</v>
      </c>
      <c r="BQ9" s="3" t="s">
        <v>16</v>
      </c>
      <c r="BR9" s="3" t="s">
        <v>14</v>
      </c>
      <c r="BS9" s="3" t="s">
        <v>15</v>
      </c>
      <c r="BT9" s="3" t="s">
        <v>16</v>
      </c>
      <c r="BU9" s="3" t="s">
        <v>14</v>
      </c>
      <c r="BV9" s="3" t="s">
        <v>15</v>
      </c>
      <c r="BW9" s="3" t="s">
        <v>16</v>
      </c>
      <c r="BX9" s="3" t="s">
        <v>14</v>
      </c>
      <c r="BY9" s="3" t="s">
        <v>15</v>
      </c>
      <c r="BZ9" s="3" t="s">
        <v>16</v>
      </c>
      <c r="CA9" s="3" t="s">
        <v>14</v>
      </c>
      <c r="CB9" s="3" t="s">
        <v>15</v>
      </c>
      <c r="CC9" s="3" t="s">
        <v>16</v>
      </c>
      <c r="CD9" s="3" t="s">
        <v>14</v>
      </c>
      <c r="CE9" s="3" t="s">
        <v>15</v>
      </c>
      <c r="CF9" s="3" t="s">
        <v>16</v>
      </c>
      <c r="CG9" s="3" t="s">
        <v>14</v>
      </c>
      <c r="CH9" s="3" t="s">
        <v>15</v>
      </c>
      <c r="CI9" s="3" t="s">
        <v>16</v>
      </c>
      <c r="CJ9" s="3" t="s">
        <v>14</v>
      </c>
      <c r="CK9" s="3" t="s">
        <v>15</v>
      </c>
      <c r="CL9" s="3" t="s">
        <v>16</v>
      </c>
      <c r="CM9" s="3" t="s">
        <v>14</v>
      </c>
      <c r="CN9" s="3" t="s">
        <v>15</v>
      </c>
      <c r="CO9" s="3" t="s">
        <v>16</v>
      </c>
      <c r="CP9" s="3" t="s">
        <v>14</v>
      </c>
      <c r="CQ9" s="3" t="s">
        <v>15</v>
      </c>
      <c r="CR9" s="3" t="s">
        <v>16</v>
      </c>
      <c r="CS9" s="3" t="s">
        <v>14</v>
      </c>
      <c r="CT9" s="3" t="s">
        <v>15</v>
      </c>
      <c r="CU9" s="3" t="s">
        <v>16</v>
      </c>
      <c r="CV9" s="3" t="s">
        <v>14</v>
      </c>
      <c r="CW9" s="3" t="s">
        <v>15</v>
      </c>
    </row>
    <row r="10" spans="1:102" x14ac:dyDescent="0.2">
      <c r="A10" s="23"/>
      <c r="B10" s="18"/>
      <c r="C10" s="18" t="s">
        <v>0</v>
      </c>
      <c r="D10" s="11"/>
      <c r="E10" s="11"/>
      <c r="F10" s="19">
        <f>SUM(X13)</f>
        <v>17.760000000000002</v>
      </c>
      <c r="G10" s="19">
        <f>SUM(AA13)</f>
        <v>13.780000000000001</v>
      </c>
      <c r="H10" s="19">
        <f>SUM(AD13)</f>
        <v>16.14</v>
      </c>
      <c r="I10" s="19">
        <f>SUM(AG13)</f>
        <v>12.46</v>
      </c>
      <c r="J10" s="19">
        <f>SUM(AJ13)</f>
        <v>13.64</v>
      </c>
      <c r="K10" s="19">
        <f>SUM(AM13)</f>
        <v>0</v>
      </c>
      <c r="L10" s="19">
        <f>SUM(AP13)</f>
        <v>0</v>
      </c>
      <c r="M10" s="19">
        <f>SUM(AS13)</f>
        <v>0</v>
      </c>
      <c r="N10" s="19">
        <f>SUM(AV13)</f>
        <v>0</v>
      </c>
      <c r="O10" s="19">
        <v>9</v>
      </c>
      <c r="P10" s="19"/>
      <c r="Q10" s="19">
        <f>SUM(F10:M10)</f>
        <v>73.78</v>
      </c>
      <c r="R10" s="145"/>
      <c r="S10" s="145"/>
      <c r="T10" s="143"/>
      <c r="U10" s="145"/>
      <c r="V10" s="145"/>
      <c r="W10" s="6" t="s">
        <v>13</v>
      </c>
      <c r="X10" s="2">
        <v>4.1900000000000004</v>
      </c>
      <c r="Y10" s="2">
        <v>4.6900000000000004</v>
      </c>
      <c r="Z10" s="4">
        <v>2.64</v>
      </c>
      <c r="AA10" s="2">
        <v>1.81</v>
      </c>
      <c r="AB10" s="2">
        <v>5.08</v>
      </c>
      <c r="AC10" s="4">
        <v>2.64</v>
      </c>
      <c r="AD10" s="2">
        <v>3.58</v>
      </c>
      <c r="AE10" s="2">
        <v>4.49</v>
      </c>
      <c r="AF10" s="4">
        <v>2.64</v>
      </c>
      <c r="AG10" s="2">
        <v>3.07</v>
      </c>
      <c r="AH10" s="4">
        <v>3.16</v>
      </c>
      <c r="AI10" s="4">
        <v>2.64</v>
      </c>
      <c r="AJ10" s="2">
        <v>3.16</v>
      </c>
      <c r="AK10" s="4">
        <v>3.66</v>
      </c>
      <c r="AL10" s="4">
        <v>2.64</v>
      </c>
      <c r="AM10" s="2"/>
      <c r="AN10" s="2"/>
      <c r="AO10" s="4"/>
      <c r="AP10" s="2"/>
      <c r="AQ10" s="2"/>
      <c r="AR10" s="4"/>
      <c r="AS10" s="2"/>
      <c r="AT10" s="2"/>
      <c r="AU10" s="4"/>
      <c r="AV10" s="2"/>
      <c r="AW10" s="2"/>
      <c r="AX10" s="4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 t="s">
        <v>13</v>
      </c>
    </row>
    <row r="11" spans="1:102" x14ac:dyDescent="0.2">
      <c r="A11" s="23"/>
      <c r="B11" s="18"/>
      <c r="C11" s="18" t="s">
        <v>1</v>
      </c>
      <c r="D11" s="11"/>
      <c r="E11" s="11"/>
      <c r="F11" s="19">
        <f>SUM(X20)</f>
        <v>43.449600000000004</v>
      </c>
      <c r="G11" s="19">
        <f>SUM(AA20)</f>
        <v>25.896000000000004</v>
      </c>
      <c r="H11" s="19">
        <f>SUM(AD20)</f>
        <v>38.075600000000001</v>
      </c>
      <c r="I11" s="19">
        <f>SUM(AG20)</f>
        <v>29.410400000000003</v>
      </c>
      <c r="J11" s="19">
        <f>SUM(AJ20)</f>
        <v>32.525600000000004</v>
      </c>
      <c r="K11" s="19">
        <f>SUM(AM20)</f>
        <v>0</v>
      </c>
      <c r="L11" s="19">
        <f>SUM(AP20)</f>
        <v>0</v>
      </c>
      <c r="M11" s="19">
        <f>SUM(AS20)</f>
        <v>0</v>
      </c>
      <c r="N11" s="19">
        <f>SUM(AV20)</f>
        <v>0</v>
      </c>
      <c r="O11" s="19">
        <v>13</v>
      </c>
      <c r="P11" s="19"/>
      <c r="Q11" s="19">
        <f>SUM(F11:N11)</f>
        <v>169.35720000000001</v>
      </c>
      <c r="R11" s="145"/>
      <c r="S11" s="145"/>
      <c r="T11" s="143"/>
      <c r="U11" s="145"/>
      <c r="V11" s="145"/>
      <c r="W11" s="6" t="s">
        <v>17</v>
      </c>
      <c r="X11" s="2">
        <v>1</v>
      </c>
      <c r="Y11" s="2">
        <v>1.26</v>
      </c>
      <c r="Z11" s="2">
        <v>2.08</v>
      </c>
      <c r="AA11" s="2">
        <v>6</v>
      </c>
      <c r="AB11" s="2">
        <v>0.84</v>
      </c>
      <c r="AC11" s="2">
        <v>2.08</v>
      </c>
      <c r="AD11" s="2">
        <v>1</v>
      </c>
      <c r="AE11" s="2">
        <v>0.8</v>
      </c>
      <c r="AF11" s="5">
        <v>2.08</v>
      </c>
      <c r="AG11" s="2">
        <v>1</v>
      </c>
      <c r="AH11" s="2">
        <v>0.8</v>
      </c>
      <c r="AI11" s="2">
        <v>2.08</v>
      </c>
      <c r="AJ11" s="2">
        <v>1</v>
      </c>
      <c r="AK11" s="2">
        <v>0.8</v>
      </c>
      <c r="AL11" s="2">
        <v>2.08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 t="s">
        <v>17</v>
      </c>
    </row>
    <row r="12" spans="1:102" x14ac:dyDescent="0.2">
      <c r="A12" s="23"/>
      <c r="B12" s="18"/>
      <c r="C12" s="18" t="s">
        <v>2</v>
      </c>
      <c r="D12" s="11"/>
      <c r="E12" s="11"/>
      <c r="F12" s="19">
        <f>SUM(X17)</f>
        <v>19.651100000000003</v>
      </c>
      <c r="G12" s="19">
        <f>SUM(AA15)</f>
        <v>9.1948000000000008</v>
      </c>
      <c r="H12" s="19">
        <f>SUM(AD15)</f>
        <v>16.074200000000001</v>
      </c>
      <c r="I12" s="19">
        <f>SUM(AG15)</f>
        <v>9.7012</v>
      </c>
      <c r="J12" s="19">
        <f>SUM(AJ15)</f>
        <v>11.565600000000002</v>
      </c>
      <c r="K12" s="19">
        <f>SUM(AM15)</f>
        <v>0</v>
      </c>
      <c r="L12" s="19">
        <f>SUM(AP15)</f>
        <v>0</v>
      </c>
      <c r="M12" s="19">
        <f>SUM(AS15)</f>
        <v>0</v>
      </c>
      <c r="N12" s="19">
        <f>SUM(AV15)</f>
        <v>0</v>
      </c>
      <c r="O12" s="19"/>
      <c r="P12" s="19"/>
      <c r="Q12" s="19">
        <f>SUM(F12:M12)</f>
        <v>66.186900000000009</v>
      </c>
      <c r="R12" s="145"/>
      <c r="S12" s="145"/>
      <c r="T12" s="143"/>
      <c r="U12" s="145"/>
      <c r="V12" s="145"/>
      <c r="W12" s="6" t="s">
        <v>18</v>
      </c>
      <c r="X12" s="2">
        <v>1</v>
      </c>
      <c r="Y12" s="2">
        <v>1.36</v>
      </c>
      <c r="Z12" s="2">
        <v>0.6</v>
      </c>
      <c r="AA12" s="2"/>
      <c r="AB12" s="2"/>
      <c r="AC12" s="2"/>
      <c r="AD12" s="2">
        <v>1</v>
      </c>
      <c r="AE12" s="2">
        <v>2.0499999999999998</v>
      </c>
      <c r="AF12" s="2">
        <v>1.4</v>
      </c>
      <c r="AG12" s="2">
        <v>1</v>
      </c>
      <c r="AH12" s="2">
        <v>1.3</v>
      </c>
      <c r="AI12" s="2">
        <v>1.4</v>
      </c>
      <c r="AJ12" s="2">
        <v>1</v>
      </c>
      <c r="AK12" s="2">
        <v>1.3</v>
      </c>
      <c r="AL12" s="2">
        <v>1.4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 t="s">
        <v>18</v>
      </c>
    </row>
    <row r="13" spans="1:102" ht="14.1" customHeight="1" x14ac:dyDescent="0.2">
      <c r="A13" s="23"/>
      <c r="B13" s="18"/>
      <c r="C13" s="18" t="s">
        <v>3</v>
      </c>
      <c r="D13" s="11"/>
      <c r="E13" s="11"/>
      <c r="F13" s="19">
        <f>SUM(X17)</f>
        <v>19.651100000000003</v>
      </c>
      <c r="G13" s="19">
        <f>SUM(AA17)</f>
        <v>9.1948000000000008</v>
      </c>
      <c r="H13" s="19">
        <f>SUM(AD17)</f>
        <v>16.074200000000001</v>
      </c>
      <c r="I13" s="19">
        <f>SUM(AG17)</f>
        <v>9.7012</v>
      </c>
      <c r="J13" s="19">
        <f>SUM(AJ17)</f>
        <v>11.565600000000002</v>
      </c>
      <c r="K13" s="19">
        <f>SUM(AM17)</f>
        <v>0</v>
      </c>
      <c r="L13" s="19">
        <f>SUM(AP17)</f>
        <v>0</v>
      </c>
      <c r="M13" s="19">
        <f>SUM(AS17)</f>
        <v>0</v>
      </c>
      <c r="N13" s="19">
        <f>SUM(AV17)</f>
        <v>0</v>
      </c>
      <c r="O13" s="19">
        <v>3.8</v>
      </c>
      <c r="P13" s="19"/>
      <c r="Q13" s="19">
        <f>SUM(F13:M13)</f>
        <v>66.186900000000009</v>
      </c>
      <c r="R13" s="145"/>
      <c r="S13" s="145"/>
      <c r="T13" s="144"/>
      <c r="U13" s="145"/>
      <c r="V13" s="145"/>
      <c r="W13" s="6" t="s">
        <v>19</v>
      </c>
      <c r="X13" s="132">
        <f>SUM(X10+Y10+X10+Y10)</f>
        <v>17.760000000000002</v>
      </c>
      <c r="Y13" s="132"/>
      <c r="Z13" s="132"/>
      <c r="AA13" s="132">
        <f>SUM(AA10+AB10+AA10+AB10)</f>
        <v>13.780000000000001</v>
      </c>
      <c r="AB13" s="132"/>
      <c r="AC13" s="132"/>
      <c r="AD13" s="132">
        <f>SUM(AD10+AE10+AD10+AE10)</f>
        <v>16.14</v>
      </c>
      <c r="AE13" s="132"/>
      <c r="AF13" s="132"/>
      <c r="AG13" s="132">
        <f>SUM(AG10+AH10+AG10+AH10)</f>
        <v>12.46</v>
      </c>
      <c r="AH13" s="132"/>
      <c r="AI13" s="132"/>
      <c r="AJ13" s="132">
        <f>SUM(AJ10+AK10+AJ10+AK10)</f>
        <v>13.64</v>
      </c>
      <c r="AK13" s="132"/>
      <c r="AL13" s="132"/>
      <c r="AM13" s="132">
        <f>SUM(AM10+AN10+AM10+AN10)</f>
        <v>0</v>
      </c>
      <c r="AN13" s="132"/>
      <c r="AO13" s="132"/>
      <c r="AP13" s="132">
        <f>SUM(AP10+AQ10+AP10+AQ10)</f>
        <v>0</v>
      </c>
      <c r="AQ13" s="132"/>
      <c r="AR13" s="132"/>
      <c r="AS13" s="132">
        <f>SUM(AS10+AT10+AS10+AT10)</f>
        <v>0</v>
      </c>
      <c r="AT13" s="132"/>
      <c r="AU13" s="132"/>
      <c r="AV13" s="132">
        <f>SUM(AV10+AW10+AV10+AW10)</f>
        <v>0</v>
      </c>
      <c r="AW13" s="132"/>
      <c r="AX13" s="132"/>
      <c r="AY13" s="132">
        <f>SUM(AY10+AZ10+AY10+AZ10)</f>
        <v>0</v>
      </c>
      <c r="AZ13" s="132"/>
      <c r="BA13" s="132"/>
      <c r="BB13" s="132">
        <f>SUM(BB10+BC10+BB10+BC10)</f>
        <v>0</v>
      </c>
      <c r="BC13" s="132"/>
      <c r="BD13" s="132"/>
      <c r="BE13" s="132">
        <f>SUM(BE10+BF10+BE10+BF10)</f>
        <v>0</v>
      </c>
      <c r="BF13" s="132"/>
      <c r="BG13" s="132"/>
      <c r="BH13" s="132">
        <f>SUM(BH10+BI10+BH10+BI10)</f>
        <v>0</v>
      </c>
      <c r="BI13" s="132"/>
      <c r="BJ13" s="132"/>
      <c r="BK13" s="132">
        <f>SUM(BK10+BL10+BK10+BL10)</f>
        <v>0</v>
      </c>
      <c r="BL13" s="132"/>
      <c r="BM13" s="132"/>
      <c r="BN13" s="132">
        <f>SUM(BN10+BO10+BN10+BO10)</f>
        <v>0</v>
      </c>
      <c r="BO13" s="132"/>
      <c r="BP13" s="132"/>
      <c r="BQ13" s="132">
        <f>SUM(BQ10+BR10+BQ10+BR10)</f>
        <v>0</v>
      </c>
      <c r="BR13" s="132"/>
      <c r="BS13" s="132"/>
      <c r="BT13" s="132">
        <f>SUM(BT10+BU10+BT10+BU10)</f>
        <v>0</v>
      </c>
      <c r="BU13" s="132"/>
      <c r="BV13" s="132"/>
      <c r="BW13" s="132">
        <f>SUM(BW10+BX10+BW10+BX10)</f>
        <v>0</v>
      </c>
      <c r="BX13" s="132"/>
      <c r="BY13" s="132"/>
      <c r="BZ13" s="132">
        <f>SUM(BZ10+CA10+BZ10+CA10)</f>
        <v>0</v>
      </c>
      <c r="CA13" s="132"/>
      <c r="CB13" s="132"/>
      <c r="CC13" s="132">
        <f>SUM(CC10+CD10+CC10+CD10)</f>
        <v>0</v>
      </c>
      <c r="CD13" s="132"/>
      <c r="CE13" s="132"/>
      <c r="CF13" s="132">
        <f>SUM(CF10+CG10+CF10+CG10)</f>
        <v>0</v>
      </c>
      <c r="CG13" s="132"/>
      <c r="CH13" s="132"/>
      <c r="CI13" s="132">
        <f>SUM(CI10+CJ10+CI10+CJ10)</f>
        <v>0</v>
      </c>
      <c r="CJ13" s="132"/>
      <c r="CK13" s="132"/>
      <c r="CL13" s="132">
        <f>SUM(CL10+CM10+CL10+CM10)</f>
        <v>0</v>
      </c>
      <c r="CM13" s="132"/>
      <c r="CN13" s="132"/>
      <c r="CO13" s="132">
        <f>SUM(CO10+CP10+CO10+CP10)</f>
        <v>0</v>
      </c>
      <c r="CP13" s="132"/>
      <c r="CQ13" s="132"/>
      <c r="CR13" s="138">
        <f>SUM(CR10+CS10+CR10+CS10)</f>
        <v>0</v>
      </c>
      <c r="CS13" s="139"/>
      <c r="CT13" s="140"/>
      <c r="CU13" s="138">
        <f t="shared" ref="CU13:CU20" si="0">SUM(X13:BG13)</f>
        <v>73.78</v>
      </c>
      <c r="CV13" s="139"/>
      <c r="CW13" s="140"/>
      <c r="CX13" s="2" t="s">
        <v>19</v>
      </c>
    </row>
    <row r="14" spans="1:102" hidden="1" x14ac:dyDescent="0.2">
      <c r="A14" s="23"/>
      <c r="B14" s="18"/>
      <c r="C14" s="18" t="s">
        <v>51</v>
      </c>
      <c r="D14" s="11" t="s">
        <v>35</v>
      </c>
      <c r="E14" s="1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3"/>
      <c r="S14" s="23"/>
      <c r="T14" s="61"/>
      <c r="U14" s="69"/>
      <c r="V14" s="69"/>
      <c r="W14" s="6" t="s">
        <v>20</v>
      </c>
      <c r="X14" s="132">
        <f>SUM(X13*Z10)</f>
        <v>46.886400000000009</v>
      </c>
      <c r="Y14" s="132"/>
      <c r="Z14" s="132"/>
      <c r="AA14" s="132">
        <f>SUM(AA13*AC10)</f>
        <v>36.379200000000004</v>
      </c>
      <c r="AB14" s="132"/>
      <c r="AC14" s="132"/>
      <c r="AD14" s="132">
        <f>SUM(AD13*AF10)</f>
        <v>42.6096</v>
      </c>
      <c r="AE14" s="132"/>
      <c r="AF14" s="132"/>
      <c r="AG14" s="132">
        <f>SUM(AG13*AI10)</f>
        <v>32.894400000000005</v>
      </c>
      <c r="AH14" s="132"/>
      <c r="AI14" s="132"/>
      <c r="AJ14" s="132">
        <f>SUM(AJ13*AL10)</f>
        <v>36.009600000000006</v>
      </c>
      <c r="AK14" s="132"/>
      <c r="AL14" s="132"/>
      <c r="AM14" s="132">
        <f>SUM(AM13*AO10)</f>
        <v>0</v>
      </c>
      <c r="AN14" s="132"/>
      <c r="AO14" s="132"/>
      <c r="AP14" s="132">
        <f>SUM(AP13*AR10)</f>
        <v>0</v>
      </c>
      <c r="AQ14" s="132"/>
      <c r="AR14" s="132"/>
      <c r="AS14" s="132">
        <f>SUM(AS13*AU10)</f>
        <v>0</v>
      </c>
      <c r="AT14" s="132"/>
      <c r="AU14" s="132"/>
      <c r="AV14" s="132">
        <f>SUM(AV13*AX10)</f>
        <v>0</v>
      </c>
      <c r="AW14" s="132"/>
      <c r="AX14" s="132"/>
      <c r="AY14" s="132">
        <f>SUM(AY13*BA10)</f>
        <v>0</v>
      </c>
      <c r="AZ14" s="132"/>
      <c r="BA14" s="132"/>
      <c r="BB14" s="132">
        <f>SUM(BB13*BD10)</f>
        <v>0</v>
      </c>
      <c r="BC14" s="132"/>
      <c r="BD14" s="132"/>
      <c r="BE14" s="132">
        <f>SUM(BE13*BG10)</f>
        <v>0</v>
      </c>
      <c r="BF14" s="132"/>
      <c r="BG14" s="132"/>
      <c r="BH14" s="132">
        <f>SUM(BH13*BJ10)</f>
        <v>0</v>
      </c>
      <c r="BI14" s="132"/>
      <c r="BJ14" s="132"/>
      <c r="BK14" s="132">
        <f>SUM(BK13*BM10)</f>
        <v>0</v>
      </c>
      <c r="BL14" s="132"/>
      <c r="BM14" s="132"/>
      <c r="BN14" s="132">
        <f>SUM(BN13*BP10)</f>
        <v>0</v>
      </c>
      <c r="BO14" s="132"/>
      <c r="BP14" s="132"/>
      <c r="BQ14" s="132">
        <f>SUM(BQ13*BS10)</f>
        <v>0</v>
      </c>
      <c r="BR14" s="132"/>
      <c r="BS14" s="132"/>
      <c r="BT14" s="132">
        <f>SUM(BT13*BV10)</f>
        <v>0</v>
      </c>
      <c r="BU14" s="132"/>
      <c r="BV14" s="132"/>
      <c r="BW14" s="132">
        <f>SUM(BW13*BY10)</f>
        <v>0</v>
      </c>
      <c r="BX14" s="132"/>
      <c r="BY14" s="132"/>
      <c r="BZ14" s="132">
        <f>SUM(BZ13*CB10)</f>
        <v>0</v>
      </c>
      <c r="CA14" s="132"/>
      <c r="CB14" s="132"/>
      <c r="CC14" s="132">
        <f>SUM(CC13*CE10)</f>
        <v>0</v>
      </c>
      <c r="CD14" s="132"/>
      <c r="CE14" s="132"/>
      <c r="CF14" s="132">
        <f>SUM(CF13*CH10)</f>
        <v>0</v>
      </c>
      <c r="CG14" s="132"/>
      <c r="CH14" s="132"/>
      <c r="CI14" s="132">
        <f>SUM(CI13*CK10)</f>
        <v>0</v>
      </c>
      <c r="CJ14" s="132"/>
      <c r="CK14" s="132"/>
      <c r="CL14" s="132">
        <f>SUM(CL13*CN10)</f>
        <v>0</v>
      </c>
      <c r="CM14" s="132"/>
      <c r="CN14" s="132"/>
      <c r="CO14" s="132">
        <f>SUM(CO13*CQ10)</f>
        <v>0</v>
      </c>
      <c r="CP14" s="132"/>
      <c r="CQ14" s="132"/>
      <c r="CR14" s="138">
        <f>SUM(CR13*CT10)</f>
        <v>0</v>
      </c>
      <c r="CS14" s="139"/>
      <c r="CT14" s="140"/>
      <c r="CU14" s="138">
        <f t="shared" si="0"/>
        <v>194.77920000000003</v>
      </c>
      <c r="CV14" s="139"/>
      <c r="CW14" s="140"/>
      <c r="CX14" s="2" t="s">
        <v>20</v>
      </c>
    </row>
    <row r="15" spans="1:102" hidden="1" x14ac:dyDescent="0.2">
      <c r="A15" s="23"/>
      <c r="B15" s="18"/>
      <c r="C15" s="18" t="s">
        <v>52</v>
      </c>
      <c r="D15" s="11" t="s">
        <v>35</v>
      </c>
      <c r="E15" s="1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3"/>
      <c r="S15" s="23"/>
      <c r="T15" s="61"/>
      <c r="U15" s="69"/>
      <c r="V15" s="69"/>
      <c r="W15" s="6" t="s">
        <v>21</v>
      </c>
      <c r="X15" s="137">
        <f>SUM(X10*Y10)</f>
        <v>19.651100000000003</v>
      </c>
      <c r="Y15" s="137"/>
      <c r="Z15" s="137"/>
      <c r="AA15" s="137">
        <f>SUM(AA10*AB10)</f>
        <v>9.1948000000000008</v>
      </c>
      <c r="AB15" s="137"/>
      <c r="AC15" s="137"/>
      <c r="AD15" s="137">
        <f>SUM(AD10*AE10)</f>
        <v>16.074200000000001</v>
      </c>
      <c r="AE15" s="137"/>
      <c r="AF15" s="137"/>
      <c r="AG15" s="137">
        <f>SUM(AG10*AH10)</f>
        <v>9.7012</v>
      </c>
      <c r="AH15" s="137"/>
      <c r="AI15" s="137"/>
      <c r="AJ15" s="137">
        <f>SUM(AJ10*AK10)</f>
        <v>11.565600000000002</v>
      </c>
      <c r="AK15" s="137"/>
      <c r="AL15" s="137"/>
      <c r="AM15" s="137">
        <f>SUM(AM10*AN10)</f>
        <v>0</v>
      </c>
      <c r="AN15" s="137"/>
      <c r="AO15" s="137"/>
      <c r="AP15" s="137">
        <f>SUM(AP10*AQ10)</f>
        <v>0</v>
      </c>
      <c r="AQ15" s="137"/>
      <c r="AR15" s="137"/>
      <c r="AS15" s="137">
        <f>SUM(AS10*AT10)</f>
        <v>0</v>
      </c>
      <c r="AT15" s="137"/>
      <c r="AU15" s="137"/>
      <c r="AV15" s="137">
        <f>SUM(AV10*AW10)</f>
        <v>0</v>
      </c>
      <c r="AW15" s="137"/>
      <c r="AX15" s="137"/>
      <c r="AY15" s="137">
        <f>SUM(AY10*AZ10)</f>
        <v>0</v>
      </c>
      <c r="AZ15" s="137"/>
      <c r="BA15" s="137"/>
      <c r="BB15" s="137">
        <f>SUM(BB10*BC10)</f>
        <v>0</v>
      </c>
      <c r="BC15" s="137"/>
      <c r="BD15" s="137"/>
      <c r="BE15" s="137">
        <f>SUM(BE10*BF10)</f>
        <v>0</v>
      </c>
      <c r="BF15" s="137"/>
      <c r="BG15" s="137"/>
      <c r="BH15" s="137">
        <f>SUM(BH10*BI10)</f>
        <v>0</v>
      </c>
      <c r="BI15" s="137"/>
      <c r="BJ15" s="137"/>
      <c r="BK15" s="137">
        <f>SUM(BK10*BL10)</f>
        <v>0</v>
      </c>
      <c r="BL15" s="137"/>
      <c r="BM15" s="137"/>
      <c r="BN15" s="137">
        <f>SUM(BN10*BO10)</f>
        <v>0</v>
      </c>
      <c r="BO15" s="137"/>
      <c r="BP15" s="137"/>
      <c r="BQ15" s="137">
        <f>SUM(BQ10*BR10)</f>
        <v>0</v>
      </c>
      <c r="BR15" s="137"/>
      <c r="BS15" s="137"/>
      <c r="BT15" s="137">
        <f>SUM(BT10*BU10)</f>
        <v>0</v>
      </c>
      <c r="BU15" s="137"/>
      <c r="BV15" s="137"/>
      <c r="BW15" s="137">
        <f>SUM(BW10*BX10)</f>
        <v>0</v>
      </c>
      <c r="BX15" s="137"/>
      <c r="BY15" s="137"/>
      <c r="BZ15" s="137">
        <f>SUM(BZ10*CA10)</f>
        <v>0</v>
      </c>
      <c r="CA15" s="137"/>
      <c r="CB15" s="137"/>
      <c r="CC15" s="137">
        <f>SUM(CC10*CD10)</f>
        <v>0</v>
      </c>
      <c r="CD15" s="137"/>
      <c r="CE15" s="137"/>
      <c r="CF15" s="137">
        <f>SUM(CF10*CG10)</f>
        <v>0</v>
      </c>
      <c r="CG15" s="137"/>
      <c r="CH15" s="137"/>
      <c r="CI15" s="132">
        <f>SUM(CI10*CJ10)</f>
        <v>0</v>
      </c>
      <c r="CJ15" s="132"/>
      <c r="CK15" s="132"/>
      <c r="CL15" s="132">
        <f>SUM(CL10*CM10)</f>
        <v>0</v>
      </c>
      <c r="CM15" s="132"/>
      <c r="CN15" s="132"/>
      <c r="CO15" s="132">
        <f>SUM(CO10*CP10)</f>
        <v>0</v>
      </c>
      <c r="CP15" s="132"/>
      <c r="CQ15" s="132"/>
      <c r="CR15" s="138">
        <f>SUM(CR10*CS10)</f>
        <v>0</v>
      </c>
      <c r="CS15" s="139"/>
      <c r="CT15" s="140"/>
      <c r="CU15" s="138">
        <f t="shared" si="0"/>
        <v>66.186900000000009</v>
      </c>
      <c r="CV15" s="139"/>
      <c r="CW15" s="140"/>
      <c r="CX15" s="2" t="s">
        <v>21</v>
      </c>
    </row>
    <row r="16" spans="1:102" hidden="1" x14ac:dyDescent="0.2">
      <c r="A16" s="23"/>
      <c r="B16" s="18"/>
      <c r="C16" s="18" t="s">
        <v>53</v>
      </c>
      <c r="D16" s="11" t="s">
        <v>34</v>
      </c>
      <c r="E16" s="1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3"/>
      <c r="S16" s="23" t="s">
        <v>57</v>
      </c>
      <c r="T16" s="61"/>
      <c r="U16" s="69"/>
      <c r="V16" s="69"/>
      <c r="W16" s="6" t="s">
        <v>37</v>
      </c>
      <c r="X16" s="132">
        <f>SUM(Z11*Y11*X11)</f>
        <v>2.6208</v>
      </c>
      <c r="Y16" s="132"/>
      <c r="Z16" s="132"/>
      <c r="AA16" s="132">
        <f>SUM(AC11*AB11*AA11)</f>
        <v>10.4832</v>
      </c>
      <c r="AB16" s="132"/>
      <c r="AC16" s="132"/>
      <c r="AD16" s="132">
        <f>SUM(AF11*AE11*AD11)</f>
        <v>1.6640000000000001</v>
      </c>
      <c r="AE16" s="132"/>
      <c r="AF16" s="132"/>
      <c r="AG16" s="137">
        <f>SUM(AI11*AH11*AG11)</f>
        <v>1.6640000000000001</v>
      </c>
      <c r="AH16" s="137"/>
      <c r="AI16" s="137"/>
      <c r="AJ16" s="132">
        <f>SUM(AL11*AK11*AJ11)</f>
        <v>1.6640000000000001</v>
      </c>
      <c r="AK16" s="132"/>
      <c r="AL16" s="132"/>
      <c r="AM16" s="132">
        <f>SUM(AO11*AN11*AM11)</f>
        <v>0</v>
      </c>
      <c r="AN16" s="132"/>
      <c r="AO16" s="132"/>
      <c r="AP16" s="132">
        <f>SUM(AR11*AQ11*AP11)</f>
        <v>0</v>
      </c>
      <c r="AQ16" s="132"/>
      <c r="AR16" s="132"/>
      <c r="AS16" s="132">
        <f>SUM(AU11*AT11*AS11)</f>
        <v>0</v>
      </c>
      <c r="AT16" s="132"/>
      <c r="AU16" s="132"/>
      <c r="AV16" s="132">
        <f>SUM(AX11*AW11*AV11)</f>
        <v>0</v>
      </c>
      <c r="AW16" s="132"/>
      <c r="AX16" s="132"/>
      <c r="AY16" s="132">
        <f>SUM(BA11*AZ11*AY11)</f>
        <v>0</v>
      </c>
      <c r="AZ16" s="132"/>
      <c r="BA16" s="132"/>
      <c r="BB16" s="132">
        <f>SUM(BD11*BC11*BB11)</f>
        <v>0</v>
      </c>
      <c r="BC16" s="132"/>
      <c r="BD16" s="132"/>
      <c r="BE16" s="132">
        <f>SUM(BG11*BF11*BE11)</f>
        <v>0</v>
      </c>
      <c r="BF16" s="132"/>
      <c r="BG16" s="132"/>
      <c r="BH16" s="132">
        <f>SUM(BJ11*BI11*BH11)</f>
        <v>0</v>
      </c>
      <c r="BI16" s="132"/>
      <c r="BJ16" s="132"/>
      <c r="BK16" s="132">
        <f>SUM(BM11*BL11*BK11)</f>
        <v>0</v>
      </c>
      <c r="BL16" s="132"/>
      <c r="BM16" s="132"/>
      <c r="BN16" s="132">
        <f>SUM(BP11*BO11*BN11)</f>
        <v>0</v>
      </c>
      <c r="BO16" s="132"/>
      <c r="BP16" s="132"/>
      <c r="BQ16" s="132">
        <f>SUM(BS11*BR11*BQ11)</f>
        <v>0</v>
      </c>
      <c r="BR16" s="132"/>
      <c r="BS16" s="132"/>
      <c r="BT16" s="132">
        <f>SUM(BV11*BU11*BT11)</f>
        <v>0</v>
      </c>
      <c r="BU16" s="132"/>
      <c r="BV16" s="132"/>
      <c r="BW16" s="132">
        <f>SUM(BY11*BX11*BW11)</f>
        <v>0</v>
      </c>
      <c r="BX16" s="132"/>
      <c r="BY16" s="132"/>
      <c r="BZ16" s="132">
        <f>SUM(CB11*CA11*BZ11)</f>
        <v>0</v>
      </c>
      <c r="CA16" s="132"/>
      <c r="CB16" s="132"/>
      <c r="CC16" s="132">
        <f>SUM(CE11*CD11*CC11)</f>
        <v>0</v>
      </c>
      <c r="CD16" s="132"/>
      <c r="CE16" s="132"/>
      <c r="CF16" s="132">
        <f>SUM(CH11*CG11*CF11)</f>
        <v>0</v>
      </c>
      <c r="CG16" s="132"/>
      <c r="CH16" s="132"/>
      <c r="CI16" s="132">
        <f>SUM(CK11*CJ11*CI11)</f>
        <v>0</v>
      </c>
      <c r="CJ16" s="132"/>
      <c r="CK16" s="132"/>
      <c r="CL16" s="132">
        <f>SUM(CN11*CM11*CL11)</f>
        <v>0</v>
      </c>
      <c r="CM16" s="132"/>
      <c r="CN16" s="132"/>
      <c r="CO16" s="132">
        <f>SUM(CQ11*CP11*CO11)</f>
        <v>0</v>
      </c>
      <c r="CP16" s="132"/>
      <c r="CQ16" s="132"/>
      <c r="CR16" s="138">
        <f>SUM(CT11*CS11*CR11)</f>
        <v>0</v>
      </c>
      <c r="CS16" s="139"/>
      <c r="CT16" s="140"/>
      <c r="CU16" s="138">
        <f t="shared" si="0"/>
        <v>18.096</v>
      </c>
      <c r="CV16" s="139"/>
      <c r="CW16" s="140"/>
      <c r="CX16" s="2" t="s">
        <v>22</v>
      </c>
    </row>
    <row r="17" spans="1:102" hidden="1" x14ac:dyDescent="0.2">
      <c r="A17" s="23"/>
      <c r="B17" s="18"/>
      <c r="C17" s="18" t="s">
        <v>54</v>
      </c>
      <c r="D17" s="11" t="s">
        <v>34</v>
      </c>
      <c r="E17" s="1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3"/>
      <c r="S17" s="47" t="s">
        <v>58</v>
      </c>
      <c r="T17" s="54"/>
      <c r="U17" s="68"/>
      <c r="V17" s="68"/>
      <c r="W17" s="6" t="s">
        <v>23</v>
      </c>
      <c r="X17" s="132">
        <f>SUM(Y10*X10)</f>
        <v>19.651100000000003</v>
      </c>
      <c r="Y17" s="132"/>
      <c r="Z17" s="132"/>
      <c r="AA17" s="137">
        <f>SUM(AB10*AA10)</f>
        <v>9.1948000000000008</v>
      </c>
      <c r="AB17" s="137"/>
      <c r="AC17" s="137"/>
      <c r="AD17" s="137">
        <f>SUM(AE10*AD10)</f>
        <v>16.074200000000001</v>
      </c>
      <c r="AE17" s="137"/>
      <c r="AF17" s="137"/>
      <c r="AG17" s="137">
        <f>SUM(AH10*AG10)</f>
        <v>9.7012</v>
      </c>
      <c r="AH17" s="137"/>
      <c r="AI17" s="137"/>
      <c r="AJ17" s="137">
        <f>SUM(AK10*AJ10)</f>
        <v>11.565600000000002</v>
      </c>
      <c r="AK17" s="137"/>
      <c r="AL17" s="137"/>
      <c r="AM17" s="137">
        <f>SUM(AN10*AM10)</f>
        <v>0</v>
      </c>
      <c r="AN17" s="137"/>
      <c r="AO17" s="137"/>
      <c r="AP17" s="132">
        <f>SUM(AQ10*AP10)</f>
        <v>0</v>
      </c>
      <c r="AQ17" s="132"/>
      <c r="AR17" s="132"/>
      <c r="AS17" s="137">
        <f>SUM(AT10*AS10)</f>
        <v>0</v>
      </c>
      <c r="AT17" s="137"/>
      <c r="AU17" s="137"/>
      <c r="AV17" s="137">
        <f>SUM(AW10*AV10)</f>
        <v>0</v>
      </c>
      <c r="AW17" s="137"/>
      <c r="AX17" s="137"/>
      <c r="AY17" s="132">
        <f>SUM(AZ10*AY10)</f>
        <v>0</v>
      </c>
      <c r="AZ17" s="132"/>
      <c r="BA17" s="132"/>
      <c r="BB17" s="132">
        <f>SUM(BC10*BB10)</f>
        <v>0</v>
      </c>
      <c r="BC17" s="132"/>
      <c r="BD17" s="132"/>
      <c r="BE17" s="132">
        <f>SUM(BF10*BE10)</f>
        <v>0</v>
      </c>
      <c r="BF17" s="132"/>
      <c r="BG17" s="132"/>
      <c r="BH17" s="132">
        <f>SUM(BI10*BH10)</f>
        <v>0</v>
      </c>
      <c r="BI17" s="132"/>
      <c r="BJ17" s="132"/>
      <c r="BK17" s="132">
        <f>SUM(BL10*BK10)</f>
        <v>0</v>
      </c>
      <c r="BL17" s="132"/>
      <c r="BM17" s="132"/>
      <c r="BN17" s="132">
        <f>SUM(BO10*BN10)</f>
        <v>0</v>
      </c>
      <c r="BO17" s="132"/>
      <c r="BP17" s="132"/>
      <c r="BQ17" s="132">
        <f>SUM(BR10*BQ10)</f>
        <v>0</v>
      </c>
      <c r="BR17" s="132"/>
      <c r="BS17" s="132"/>
      <c r="BT17" s="132">
        <f>SUM(BU10*BT10)</f>
        <v>0</v>
      </c>
      <c r="BU17" s="132"/>
      <c r="BV17" s="132"/>
      <c r="BW17" s="132">
        <f>SUM(BX10*BW10)</f>
        <v>0</v>
      </c>
      <c r="BX17" s="132"/>
      <c r="BY17" s="132"/>
      <c r="BZ17" s="132">
        <f>SUM(CA10*BZ10)</f>
        <v>0</v>
      </c>
      <c r="CA17" s="132"/>
      <c r="CB17" s="132"/>
      <c r="CC17" s="132">
        <f>SUM(CD10*CC10)</f>
        <v>0</v>
      </c>
      <c r="CD17" s="132"/>
      <c r="CE17" s="132"/>
      <c r="CF17" s="132">
        <f>SUM(CG10*CF10)</f>
        <v>0</v>
      </c>
      <c r="CG17" s="132"/>
      <c r="CH17" s="132"/>
      <c r="CI17" s="132">
        <f>SUM(CJ10*CI10)</f>
        <v>0</v>
      </c>
      <c r="CJ17" s="132"/>
      <c r="CK17" s="132"/>
      <c r="CL17" s="132">
        <f>SUM(CM10*CL10)</f>
        <v>0</v>
      </c>
      <c r="CM17" s="132"/>
      <c r="CN17" s="132"/>
      <c r="CO17" s="132">
        <f>SUM(CP10*CO10)</f>
        <v>0</v>
      </c>
      <c r="CP17" s="132"/>
      <c r="CQ17" s="132"/>
      <c r="CR17" s="138">
        <f>SUM(CS10*CR10)</f>
        <v>0</v>
      </c>
      <c r="CS17" s="139"/>
      <c r="CT17" s="140"/>
      <c r="CU17" s="138">
        <f t="shared" si="0"/>
        <v>66.186900000000009</v>
      </c>
      <c r="CV17" s="139"/>
      <c r="CW17" s="140"/>
      <c r="CX17" s="2" t="s">
        <v>23</v>
      </c>
    </row>
    <row r="18" spans="1:102" hidden="1" x14ac:dyDescent="0.2">
      <c r="A18" s="23"/>
      <c r="B18" s="18"/>
      <c r="C18" s="18"/>
      <c r="D18" s="11"/>
      <c r="E18" s="1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3"/>
      <c r="S18" s="47"/>
      <c r="T18" s="54"/>
      <c r="U18" s="68"/>
      <c r="V18" s="68"/>
      <c r="W18" s="6" t="s">
        <v>36</v>
      </c>
      <c r="X18" s="132">
        <f>SUM(Z12*Y12*X12)</f>
        <v>0.81600000000000006</v>
      </c>
      <c r="Y18" s="132"/>
      <c r="Z18" s="132"/>
      <c r="AA18" s="132">
        <f>SUM(AC12*AB12*AA12)</f>
        <v>0</v>
      </c>
      <c r="AB18" s="132"/>
      <c r="AC18" s="132"/>
      <c r="AD18" s="132">
        <f>SUM(AF12*AE12*AD12)</f>
        <v>2.8699999999999997</v>
      </c>
      <c r="AE18" s="132"/>
      <c r="AF18" s="132"/>
      <c r="AG18" s="132">
        <f>SUM(AI12*AH12*AG12)</f>
        <v>1.8199999999999998</v>
      </c>
      <c r="AH18" s="132"/>
      <c r="AI18" s="132"/>
      <c r="AJ18" s="132">
        <f>SUM(AL12*AK12*AJ12)</f>
        <v>1.8199999999999998</v>
      </c>
      <c r="AK18" s="132"/>
      <c r="AL18" s="132"/>
      <c r="AM18" s="132">
        <f>SUM(AO12*AN12*AM12)</f>
        <v>0</v>
      </c>
      <c r="AN18" s="132"/>
      <c r="AO18" s="132"/>
      <c r="AP18" s="132">
        <f>SUM(AR12*AQ12*AP12)</f>
        <v>0</v>
      </c>
      <c r="AQ18" s="132"/>
      <c r="AR18" s="132"/>
      <c r="AS18" s="132">
        <f>SUM(AU12*AT12*AS12)</f>
        <v>0</v>
      </c>
      <c r="AT18" s="132"/>
      <c r="AU18" s="132"/>
      <c r="AV18" s="132">
        <f>SUM(AX12*AW12*AV12)</f>
        <v>0</v>
      </c>
      <c r="AW18" s="132"/>
      <c r="AX18" s="132"/>
      <c r="AY18" s="132">
        <f>SUM(BA12*AZ12*AY12)</f>
        <v>0</v>
      </c>
      <c r="AZ18" s="132"/>
      <c r="BA18" s="132"/>
      <c r="BB18" s="132">
        <f>SUM(BD12*BC12*BB12)</f>
        <v>0</v>
      </c>
      <c r="BC18" s="132"/>
      <c r="BD18" s="132"/>
      <c r="BE18" s="132">
        <f>SUM(BG12*BF12*BE12)</f>
        <v>0</v>
      </c>
      <c r="BF18" s="132"/>
      <c r="BG18" s="132"/>
      <c r="BH18" s="132">
        <f>SUM(BJ12*BI12*BH12)</f>
        <v>0</v>
      </c>
      <c r="BI18" s="132"/>
      <c r="BJ18" s="132"/>
      <c r="BK18" s="132">
        <f>SUM(BM12*BL12*BK12)</f>
        <v>0</v>
      </c>
      <c r="BL18" s="132"/>
      <c r="BM18" s="132"/>
      <c r="BN18" s="132">
        <f>SUM(BP12*BO12*BN12)</f>
        <v>0</v>
      </c>
      <c r="BO18" s="132"/>
      <c r="BP18" s="132"/>
      <c r="BQ18" s="132">
        <f>SUM(BS12*BR12*BQ12)</f>
        <v>0</v>
      </c>
      <c r="BR18" s="132"/>
      <c r="BS18" s="132"/>
      <c r="BT18" s="132">
        <f>SUM(BV12*BU12*BT12)</f>
        <v>0</v>
      </c>
      <c r="BU18" s="132"/>
      <c r="BV18" s="132"/>
      <c r="BW18" s="132">
        <f>SUM(BY12*BX12*BW12)</f>
        <v>0</v>
      </c>
      <c r="BX18" s="132"/>
      <c r="BY18" s="132"/>
      <c r="BZ18" s="132">
        <f>SUM(CB12*CA12*BZ12)</f>
        <v>0</v>
      </c>
      <c r="CA18" s="132"/>
      <c r="CB18" s="132"/>
      <c r="CC18" s="132">
        <f>SUM(CE12*CD12*CC12)</f>
        <v>0</v>
      </c>
      <c r="CD18" s="132"/>
      <c r="CE18" s="132"/>
      <c r="CF18" s="132">
        <f>SUM(CH12*CG12*CF12)</f>
        <v>0</v>
      </c>
      <c r="CG18" s="132"/>
      <c r="CH18" s="132"/>
      <c r="CI18" s="132">
        <f>SUM(CK12*CJ12*CI12)</f>
        <v>0</v>
      </c>
      <c r="CJ18" s="132"/>
      <c r="CK18" s="132"/>
      <c r="CL18" s="132">
        <f>SUM(CN12*CM12*CL12)</f>
        <v>0</v>
      </c>
      <c r="CM18" s="132"/>
      <c r="CN18" s="132"/>
      <c r="CO18" s="132">
        <f>SUM(CQ12*CP12*CO12)</f>
        <v>0</v>
      </c>
      <c r="CP18" s="132"/>
      <c r="CQ18" s="132"/>
      <c r="CR18" s="138">
        <f>SUM(CT12*CS12*CR12)</f>
        <v>0</v>
      </c>
      <c r="CS18" s="139"/>
      <c r="CT18" s="140"/>
      <c r="CU18" s="138">
        <f t="shared" si="0"/>
        <v>7.3260000000000005</v>
      </c>
      <c r="CV18" s="139"/>
      <c r="CW18" s="140"/>
      <c r="CX18" s="2" t="s">
        <v>24</v>
      </c>
    </row>
    <row r="19" spans="1:102" hidden="1" x14ac:dyDescent="0.2">
      <c r="A19" s="23"/>
      <c r="B19" s="18"/>
      <c r="C19" s="23"/>
      <c r="D19" s="11"/>
      <c r="E19" s="1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3"/>
      <c r="S19" s="47">
        <f>SUM(R19*1)</f>
        <v>0</v>
      </c>
      <c r="T19" s="54"/>
      <c r="U19" s="68"/>
      <c r="V19" s="68"/>
      <c r="W19" s="6" t="s">
        <v>32</v>
      </c>
      <c r="X19" s="132">
        <v>0</v>
      </c>
      <c r="Y19" s="132"/>
      <c r="Z19" s="132"/>
      <c r="AA19" s="132">
        <v>0</v>
      </c>
      <c r="AB19" s="132"/>
      <c r="AC19" s="132"/>
      <c r="AD19" s="132">
        <v>0</v>
      </c>
      <c r="AE19" s="132"/>
      <c r="AF19" s="132"/>
      <c r="AG19" s="132">
        <v>0</v>
      </c>
      <c r="AH19" s="132"/>
      <c r="AI19" s="132"/>
      <c r="AJ19" s="132">
        <v>0</v>
      </c>
      <c r="AK19" s="132"/>
      <c r="AL19" s="132"/>
      <c r="AM19" s="132">
        <v>0</v>
      </c>
      <c r="AN19" s="132"/>
      <c r="AO19" s="132"/>
      <c r="AP19" s="132">
        <v>0</v>
      </c>
      <c r="AQ19" s="132"/>
      <c r="AR19" s="132"/>
      <c r="AS19" s="132">
        <v>0</v>
      </c>
      <c r="AT19" s="132"/>
      <c r="AU19" s="132"/>
      <c r="AV19" s="132">
        <v>0</v>
      </c>
      <c r="AW19" s="132"/>
      <c r="AX19" s="132"/>
      <c r="AY19" s="132">
        <v>0</v>
      </c>
      <c r="AZ19" s="132"/>
      <c r="BA19" s="132"/>
      <c r="BB19" s="132">
        <v>0</v>
      </c>
      <c r="BC19" s="132"/>
      <c r="BD19" s="132"/>
      <c r="BE19" s="132">
        <v>0</v>
      </c>
      <c r="BF19" s="132"/>
      <c r="BG19" s="132"/>
      <c r="BH19" s="132">
        <v>0</v>
      </c>
      <c r="BI19" s="132"/>
      <c r="BJ19" s="132"/>
      <c r="BK19" s="132">
        <v>0</v>
      </c>
      <c r="BL19" s="132"/>
      <c r="BM19" s="132"/>
      <c r="BN19" s="132">
        <v>0</v>
      </c>
      <c r="BO19" s="132"/>
      <c r="BP19" s="132"/>
      <c r="BQ19" s="132">
        <v>0</v>
      </c>
      <c r="BR19" s="132"/>
      <c r="BS19" s="132"/>
      <c r="BT19" s="132">
        <v>0</v>
      </c>
      <c r="BU19" s="132"/>
      <c r="BV19" s="132"/>
      <c r="BW19" s="132">
        <v>0</v>
      </c>
      <c r="BX19" s="132"/>
      <c r="BY19" s="132"/>
      <c r="BZ19" s="132">
        <v>0</v>
      </c>
      <c r="CA19" s="132"/>
      <c r="CB19" s="132"/>
      <c r="CC19" s="132">
        <v>0</v>
      </c>
      <c r="CD19" s="132"/>
      <c r="CE19" s="132"/>
      <c r="CF19" s="132">
        <v>0</v>
      </c>
      <c r="CG19" s="132"/>
      <c r="CH19" s="132"/>
      <c r="CI19" s="132">
        <v>0</v>
      </c>
      <c r="CJ19" s="132"/>
      <c r="CK19" s="132"/>
      <c r="CL19" s="132">
        <v>0</v>
      </c>
      <c r="CM19" s="132"/>
      <c r="CN19" s="132"/>
      <c r="CO19" s="132">
        <v>0</v>
      </c>
      <c r="CP19" s="132"/>
      <c r="CQ19" s="132"/>
      <c r="CR19" s="138">
        <v>0</v>
      </c>
      <c r="CS19" s="139"/>
      <c r="CT19" s="140"/>
      <c r="CU19" s="138">
        <f t="shared" si="0"/>
        <v>0</v>
      </c>
      <c r="CV19" s="139"/>
      <c r="CW19" s="140"/>
      <c r="CX19" s="2"/>
    </row>
    <row r="20" spans="1:102" hidden="1" x14ac:dyDescent="0.2">
      <c r="A20" s="23"/>
      <c r="B20" s="18"/>
      <c r="C20" s="23"/>
      <c r="D20" s="11"/>
      <c r="E20" s="11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3"/>
      <c r="S20" s="47"/>
      <c r="T20" s="54"/>
      <c r="U20" s="68"/>
      <c r="V20" s="68"/>
      <c r="W20" s="6" t="s">
        <v>25</v>
      </c>
      <c r="X20" s="138">
        <f>SUM(X14-X16-X18)</f>
        <v>43.449600000000004</v>
      </c>
      <c r="Y20" s="139"/>
      <c r="Z20" s="140"/>
      <c r="AA20" s="138">
        <f>SUM(AA14-AA16-AA18)</f>
        <v>25.896000000000004</v>
      </c>
      <c r="AB20" s="139"/>
      <c r="AC20" s="140"/>
      <c r="AD20" s="138">
        <f>SUM(AD14-AD16-AD18)</f>
        <v>38.075600000000001</v>
      </c>
      <c r="AE20" s="139"/>
      <c r="AF20" s="140"/>
      <c r="AG20" s="138">
        <f>SUM(AG14-AG16-AG18)</f>
        <v>29.410400000000003</v>
      </c>
      <c r="AH20" s="139"/>
      <c r="AI20" s="140"/>
      <c r="AJ20" s="138">
        <f>SUM(AJ14-AJ16-AJ18)</f>
        <v>32.525600000000004</v>
      </c>
      <c r="AK20" s="139"/>
      <c r="AL20" s="140"/>
      <c r="AM20" s="138">
        <f>SUM(AM14-AM16-AM18)</f>
        <v>0</v>
      </c>
      <c r="AN20" s="139"/>
      <c r="AO20" s="140"/>
      <c r="AP20" s="138">
        <f>SUM(AP14-AP16-AP18)</f>
        <v>0</v>
      </c>
      <c r="AQ20" s="139"/>
      <c r="AR20" s="140"/>
      <c r="AS20" s="138">
        <f>SUM(AS14-AS16-AS18)</f>
        <v>0</v>
      </c>
      <c r="AT20" s="139"/>
      <c r="AU20" s="140"/>
      <c r="AV20" s="138">
        <f>SUM(AV14-AV16-AV18)</f>
        <v>0</v>
      </c>
      <c r="AW20" s="139"/>
      <c r="AX20" s="140"/>
      <c r="AY20" s="138">
        <f>SUM(AY14-AY16-AY18)</f>
        <v>0</v>
      </c>
      <c r="AZ20" s="139"/>
      <c r="BA20" s="140"/>
      <c r="BB20" s="138">
        <f>SUM(BB14-BB16-BB18)</f>
        <v>0</v>
      </c>
      <c r="BC20" s="139"/>
      <c r="BD20" s="140"/>
      <c r="BE20" s="138">
        <f>SUM(BE14-BE16-BE18)</f>
        <v>0</v>
      </c>
      <c r="BF20" s="139"/>
      <c r="BG20" s="140"/>
      <c r="BH20" s="138">
        <f>SUM(BH14-BH16-BH18)</f>
        <v>0</v>
      </c>
      <c r="BI20" s="139"/>
      <c r="BJ20" s="140"/>
      <c r="BK20" s="138">
        <f>SUM(BK14-BK16-BK18)</f>
        <v>0</v>
      </c>
      <c r="BL20" s="139"/>
      <c r="BM20" s="140"/>
      <c r="BN20" s="138">
        <f>SUM(BN14-BN16-BN18)</f>
        <v>0</v>
      </c>
      <c r="BO20" s="139"/>
      <c r="BP20" s="140"/>
      <c r="BQ20" s="138">
        <f>SUM(BQ14-BQ16-BQ18)</f>
        <v>0</v>
      </c>
      <c r="BR20" s="139"/>
      <c r="BS20" s="140"/>
      <c r="BT20" s="138">
        <f>SUM(BT14-BT16-BT18)</f>
        <v>0</v>
      </c>
      <c r="BU20" s="139"/>
      <c r="BV20" s="140"/>
      <c r="BW20" s="138">
        <f>SUM(BW14-BW16-BW18)</f>
        <v>0</v>
      </c>
      <c r="BX20" s="139"/>
      <c r="BY20" s="140"/>
      <c r="BZ20" s="138">
        <f>SUM(BZ14-BZ16-BZ18)</f>
        <v>0</v>
      </c>
      <c r="CA20" s="139"/>
      <c r="CB20" s="140"/>
      <c r="CC20" s="138">
        <f>SUM(CC14-CC16-CC18)</f>
        <v>0</v>
      </c>
      <c r="CD20" s="139"/>
      <c r="CE20" s="140"/>
      <c r="CF20" s="138">
        <f>SUM(CF14-CF16-CF18)</f>
        <v>0</v>
      </c>
      <c r="CG20" s="139"/>
      <c r="CH20" s="140"/>
      <c r="CI20" s="138">
        <f>SUM(CI14-CI16-CI18)</f>
        <v>0</v>
      </c>
      <c r="CJ20" s="139"/>
      <c r="CK20" s="140"/>
      <c r="CL20" s="138">
        <f>SUM(CL14-CL16-CL18)</f>
        <v>0</v>
      </c>
      <c r="CM20" s="139"/>
      <c r="CN20" s="140"/>
      <c r="CO20" s="138">
        <f>SUM(CO14-CO16-CO18)</f>
        <v>0</v>
      </c>
      <c r="CP20" s="139"/>
      <c r="CQ20" s="140"/>
      <c r="CR20" s="138">
        <f>SUM(CR14-CR16-CR18)</f>
        <v>0</v>
      </c>
      <c r="CS20" s="139"/>
      <c r="CT20" s="140"/>
      <c r="CU20" s="138">
        <f t="shared" si="0"/>
        <v>169.35720000000001</v>
      </c>
      <c r="CV20" s="139"/>
      <c r="CW20" s="140"/>
      <c r="CX20" s="2" t="s">
        <v>25</v>
      </c>
    </row>
    <row r="21" spans="1:102" x14ac:dyDescent="0.2">
      <c r="A21" s="23"/>
      <c r="B21" s="23"/>
      <c r="C21" s="58" t="s">
        <v>70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7"/>
      <c r="S21" s="47"/>
      <c r="T21" s="54">
        <f>SUM(R21-S21)</f>
        <v>0</v>
      </c>
      <c r="U21" s="68"/>
      <c r="V21" s="68"/>
    </row>
    <row r="22" spans="1:102" ht="26.25" customHeight="1" x14ac:dyDescent="0.2">
      <c r="A22" s="23"/>
      <c r="B22" s="18">
        <v>1</v>
      </c>
      <c r="C22" s="44" t="s">
        <v>117</v>
      </c>
      <c r="D22" s="11" t="s">
        <v>34</v>
      </c>
      <c r="E22" s="11">
        <v>30</v>
      </c>
      <c r="F22" s="19">
        <f>SUM(F11)</f>
        <v>43.449600000000004</v>
      </c>
      <c r="G22" s="19">
        <f>SUM(G11)</f>
        <v>25.896000000000004</v>
      </c>
      <c r="H22" s="19">
        <f>SUM(H11)</f>
        <v>38.075600000000001</v>
      </c>
      <c r="I22" s="19">
        <f>SUM(I11)</f>
        <v>29.410400000000003</v>
      </c>
      <c r="J22" s="19">
        <f>SUM(J11)</f>
        <v>32.525600000000004</v>
      </c>
      <c r="K22" s="19"/>
      <c r="L22" s="19"/>
      <c r="M22" s="19"/>
      <c r="N22" s="19"/>
      <c r="O22" s="20"/>
      <c r="P22" s="20"/>
      <c r="Q22" s="20">
        <f>SUM(F22:P22)</f>
        <v>169.35720000000001</v>
      </c>
      <c r="R22" s="21">
        <f>SUM(Q22*E22)</f>
        <v>5080.7160000000003</v>
      </c>
      <c r="S22" s="22">
        <f>SUM(Q22*E22)</f>
        <v>5080.7160000000003</v>
      </c>
      <c r="T22" s="54">
        <f t="shared" ref="T22:T114" si="1">SUM(R22-S22)</f>
        <v>0</v>
      </c>
      <c r="U22" s="68"/>
      <c r="V22" s="68"/>
    </row>
    <row r="23" spans="1:102" x14ac:dyDescent="0.2">
      <c r="A23" s="23"/>
      <c r="B23" s="18">
        <v>2</v>
      </c>
      <c r="C23" s="18" t="s">
        <v>71</v>
      </c>
      <c r="D23" s="11" t="s">
        <v>34</v>
      </c>
      <c r="E23" s="11">
        <v>50</v>
      </c>
      <c r="F23" s="19">
        <f>SUM(F11)</f>
        <v>43.449600000000004</v>
      </c>
      <c r="G23" s="19">
        <f>SUM(G11)</f>
        <v>25.896000000000004</v>
      </c>
      <c r="H23" s="19">
        <f>SUM(H11)</f>
        <v>38.075600000000001</v>
      </c>
      <c r="I23" s="19">
        <f>SUM(I11)</f>
        <v>29.410400000000003</v>
      </c>
      <c r="J23" s="19">
        <f>SUM(J11)</f>
        <v>32.525600000000004</v>
      </c>
      <c r="K23" s="19"/>
      <c r="L23" s="19"/>
      <c r="M23" s="19"/>
      <c r="N23" s="19"/>
      <c r="O23" s="20">
        <f>SUM(O11)</f>
        <v>13</v>
      </c>
      <c r="P23" s="20"/>
      <c r="Q23" s="20">
        <f t="shared" ref="Q23:Q98" si="2">SUM(F23:P23)</f>
        <v>182.35720000000001</v>
      </c>
      <c r="R23" s="21">
        <f t="shared" ref="R23:R127" si="3">SUM(Q23*E23)</f>
        <v>9117.86</v>
      </c>
      <c r="S23" s="22">
        <f>SUM(Q23*E23)</f>
        <v>9117.86</v>
      </c>
      <c r="T23" s="54">
        <f t="shared" si="1"/>
        <v>0</v>
      </c>
      <c r="U23" s="68"/>
      <c r="V23" s="68"/>
    </row>
    <row r="24" spans="1:102" x14ac:dyDescent="0.2">
      <c r="A24" s="23"/>
      <c r="B24" s="18">
        <v>3</v>
      </c>
      <c r="C24" s="18" t="s">
        <v>80</v>
      </c>
      <c r="D24" s="11" t="s">
        <v>34</v>
      </c>
      <c r="E24" s="11">
        <v>250</v>
      </c>
      <c r="F24" s="19"/>
      <c r="G24" s="19"/>
      <c r="H24" s="19"/>
      <c r="I24" s="34"/>
      <c r="J24" s="19"/>
      <c r="K24" s="19"/>
      <c r="L24" s="19"/>
      <c r="M24" s="19"/>
      <c r="N24" s="19"/>
      <c r="O24" s="20"/>
      <c r="P24" s="20"/>
      <c r="Q24" s="20">
        <f t="shared" si="2"/>
        <v>0</v>
      </c>
      <c r="R24" s="21">
        <f t="shared" si="3"/>
        <v>0</v>
      </c>
      <c r="S24" s="22"/>
      <c r="T24" s="54">
        <f t="shared" si="1"/>
        <v>0</v>
      </c>
      <c r="U24" s="68"/>
      <c r="V24" s="68"/>
    </row>
    <row r="25" spans="1:102" x14ac:dyDescent="0.2">
      <c r="A25" s="23"/>
      <c r="B25" s="18">
        <v>4</v>
      </c>
      <c r="C25" s="18" t="s">
        <v>159</v>
      </c>
      <c r="D25" s="11" t="s">
        <v>34</v>
      </c>
      <c r="E25" s="11">
        <v>300</v>
      </c>
      <c r="F25" s="19">
        <f>SUM(F10*0.17)</f>
        <v>3.0192000000000005</v>
      </c>
      <c r="G25" s="19"/>
      <c r="H25" s="34">
        <v>2.74</v>
      </c>
      <c r="I25" s="34">
        <v>0.54</v>
      </c>
      <c r="J25" s="19">
        <f>SUM(J10*0.17)</f>
        <v>2.3188000000000004</v>
      </c>
      <c r="K25" s="19"/>
      <c r="L25" s="19"/>
      <c r="M25" s="19"/>
      <c r="N25" s="19"/>
      <c r="O25" s="20"/>
      <c r="P25" s="20"/>
      <c r="Q25" s="20">
        <f t="shared" si="2"/>
        <v>8.6180000000000021</v>
      </c>
      <c r="R25" s="21">
        <f t="shared" si="3"/>
        <v>2585.4000000000005</v>
      </c>
      <c r="S25" s="22">
        <f>SUM(Q25*E25)</f>
        <v>2585.4000000000005</v>
      </c>
      <c r="T25" s="54">
        <f t="shared" si="1"/>
        <v>0</v>
      </c>
      <c r="U25" s="68"/>
      <c r="V25" s="68"/>
    </row>
    <row r="26" spans="1:102" x14ac:dyDescent="0.2">
      <c r="A26" s="23"/>
      <c r="B26" s="18">
        <v>5</v>
      </c>
      <c r="C26" s="18" t="s">
        <v>81</v>
      </c>
      <c r="D26" s="11" t="s">
        <v>34</v>
      </c>
      <c r="E26" s="11">
        <v>450</v>
      </c>
      <c r="F26" s="19">
        <f>SUM(F11)</f>
        <v>43.449600000000004</v>
      </c>
      <c r="G26" s="19">
        <f>SUM(G11)</f>
        <v>25.896000000000004</v>
      </c>
      <c r="H26" s="19">
        <f>SUM(H11)</f>
        <v>38.075600000000001</v>
      </c>
      <c r="I26" s="19">
        <f>SUM(I11)</f>
        <v>29.410400000000003</v>
      </c>
      <c r="J26" s="19">
        <f>SUM(J11)</f>
        <v>32.525600000000004</v>
      </c>
      <c r="K26" s="19"/>
      <c r="L26" s="19"/>
      <c r="M26" s="19"/>
      <c r="N26" s="19"/>
      <c r="O26" s="20"/>
      <c r="P26" s="20"/>
      <c r="Q26" s="20">
        <f t="shared" si="2"/>
        <v>169.35720000000001</v>
      </c>
      <c r="R26" s="65">
        <f t="shared" si="3"/>
        <v>76210.740000000005</v>
      </c>
      <c r="S26" s="66">
        <f>SUM(Q26*E26)</f>
        <v>76210.740000000005</v>
      </c>
      <c r="T26" s="67">
        <f t="shared" si="1"/>
        <v>0</v>
      </c>
      <c r="U26" s="68"/>
      <c r="V26" s="68"/>
    </row>
    <row r="27" spans="1:102" x14ac:dyDescent="0.2">
      <c r="A27" s="23"/>
      <c r="B27" s="18">
        <v>6</v>
      </c>
      <c r="C27" s="18" t="s">
        <v>82</v>
      </c>
      <c r="D27" s="11" t="s">
        <v>34</v>
      </c>
      <c r="E27" s="11">
        <v>220</v>
      </c>
      <c r="F27" s="19">
        <f>SUM(F11)</f>
        <v>43.449600000000004</v>
      </c>
      <c r="G27" s="19">
        <f>SUM(G11)</f>
        <v>25.896000000000004</v>
      </c>
      <c r="H27" s="19">
        <f>SUM(H11)</f>
        <v>38.075600000000001</v>
      </c>
      <c r="I27" s="19">
        <f>SUM(I11)</f>
        <v>29.410400000000003</v>
      </c>
      <c r="J27" s="19">
        <f>SUM(J11)</f>
        <v>32.525600000000004</v>
      </c>
      <c r="K27" s="19"/>
      <c r="L27" s="19"/>
      <c r="M27" s="19"/>
      <c r="N27" s="19"/>
      <c r="O27" s="20">
        <f>SUM(O11)</f>
        <v>13</v>
      </c>
      <c r="P27" s="20"/>
      <c r="Q27" s="20">
        <f t="shared" si="2"/>
        <v>182.35720000000001</v>
      </c>
      <c r="R27" s="65">
        <f t="shared" si="3"/>
        <v>40118.584000000003</v>
      </c>
      <c r="S27" s="66">
        <f>SUM(Q27*E27)</f>
        <v>40118.584000000003</v>
      </c>
      <c r="T27" s="67">
        <f t="shared" si="1"/>
        <v>0</v>
      </c>
      <c r="U27" s="68"/>
      <c r="V27" s="68"/>
    </row>
    <row r="28" spans="1:102" ht="12" customHeight="1" x14ac:dyDescent="0.2">
      <c r="A28" s="23"/>
      <c r="B28" s="18">
        <v>7</v>
      </c>
      <c r="C28" s="18" t="s">
        <v>96</v>
      </c>
      <c r="D28" s="11" t="s">
        <v>34</v>
      </c>
      <c r="E28" s="11">
        <v>50</v>
      </c>
      <c r="F28" s="19">
        <f>SUM(F11)</f>
        <v>43.449600000000004</v>
      </c>
      <c r="G28" s="19">
        <f>SUM(G11)</f>
        <v>25.896000000000004</v>
      </c>
      <c r="H28" s="19">
        <f>SUM(H11)</f>
        <v>38.075600000000001</v>
      </c>
      <c r="I28" s="19">
        <f>SUM(I11)</f>
        <v>29.410400000000003</v>
      </c>
      <c r="J28" s="19">
        <f>SUM(J11)</f>
        <v>32.525600000000004</v>
      </c>
      <c r="K28" s="19"/>
      <c r="L28" s="19"/>
      <c r="M28" s="19"/>
      <c r="N28" s="19"/>
      <c r="O28" s="20">
        <f>SUM(O23)</f>
        <v>13</v>
      </c>
      <c r="P28" s="20"/>
      <c r="Q28" s="20">
        <f t="shared" si="2"/>
        <v>182.35720000000001</v>
      </c>
      <c r="R28" s="65">
        <f t="shared" si="3"/>
        <v>9117.86</v>
      </c>
      <c r="S28" s="66">
        <f>SUM(Q28*E28)</f>
        <v>9117.86</v>
      </c>
      <c r="T28" s="67">
        <f t="shared" si="1"/>
        <v>0</v>
      </c>
      <c r="U28" s="69"/>
      <c r="V28" s="69"/>
    </row>
    <row r="29" spans="1:102" x14ac:dyDescent="0.2">
      <c r="A29" s="23"/>
      <c r="B29" s="18">
        <v>8</v>
      </c>
      <c r="C29" s="18" t="s">
        <v>97</v>
      </c>
      <c r="D29" s="11" t="s">
        <v>34</v>
      </c>
      <c r="E29" s="11">
        <v>250</v>
      </c>
      <c r="F29" s="19">
        <f>SUM(F11)</f>
        <v>43.449600000000004</v>
      </c>
      <c r="G29" s="19"/>
      <c r="H29" s="19">
        <f>SUM(H11)</f>
        <v>38.075600000000001</v>
      </c>
      <c r="I29" s="19"/>
      <c r="J29" s="19">
        <f>SUM(J11)</f>
        <v>32.525600000000004</v>
      </c>
      <c r="K29" s="19"/>
      <c r="L29" s="19"/>
      <c r="M29" s="19"/>
      <c r="N29" s="19"/>
      <c r="O29" s="20"/>
      <c r="P29" s="20"/>
      <c r="Q29" s="20">
        <f t="shared" si="2"/>
        <v>114.05080000000001</v>
      </c>
      <c r="R29" s="65">
        <f t="shared" si="3"/>
        <v>28512.7</v>
      </c>
      <c r="S29" s="66"/>
      <c r="T29" s="67">
        <f t="shared" si="1"/>
        <v>28512.7</v>
      </c>
      <c r="U29" s="65"/>
      <c r="V29" s="65"/>
    </row>
    <row r="30" spans="1:102" x14ac:dyDescent="0.2">
      <c r="A30" s="23"/>
      <c r="B30" s="18">
        <v>9</v>
      </c>
      <c r="C30" s="59" t="s">
        <v>98</v>
      </c>
      <c r="D30" s="11" t="s">
        <v>74</v>
      </c>
      <c r="E30" s="11">
        <v>550</v>
      </c>
      <c r="F30" s="19"/>
      <c r="G30" s="19">
        <v>2.64</v>
      </c>
      <c r="H30" s="19">
        <v>2.6</v>
      </c>
      <c r="I30" s="19"/>
      <c r="J30" s="19"/>
      <c r="K30" s="19"/>
      <c r="L30" s="19"/>
      <c r="M30" s="19"/>
      <c r="N30" s="19"/>
      <c r="O30" s="20"/>
      <c r="P30" s="20"/>
      <c r="Q30" s="20">
        <f t="shared" si="2"/>
        <v>5.24</v>
      </c>
      <c r="R30" s="65">
        <f t="shared" si="3"/>
        <v>2882</v>
      </c>
      <c r="S30" s="66">
        <f>SUM(Q30*E30)</f>
        <v>2882</v>
      </c>
      <c r="T30" s="67">
        <f t="shared" si="1"/>
        <v>0</v>
      </c>
      <c r="U30" s="68"/>
      <c r="V30" s="68"/>
    </row>
    <row r="31" spans="1:102" ht="12.75" customHeight="1" x14ac:dyDescent="0.2">
      <c r="A31" s="23"/>
      <c r="B31" s="18">
        <v>10</v>
      </c>
      <c r="C31" s="18" t="s">
        <v>99</v>
      </c>
      <c r="D31" s="11" t="s">
        <v>74</v>
      </c>
      <c r="E31" s="11">
        <v>120</v>
      </c>
      <c r="F31" s="19">
        <v>5.5</v>
      </c>
      <c r="G31" s="19">
        <v>45.3</v>
      </c>
      <c r="H31" s="19">
        <v>4.8</v>
      </c>
      <c r="I31" s="19">
        <v>10.6</v>
      </c>
      <c r="J31" s="34">
        <v>19.350000000000001</v>
      </c>
      <c r="K31" s="19"/>
      <c r="L31" s="19"/>
      <c r="M31" s="19"/>
      <c r="N31" s="19"/>
      <c r="O31" s="20">
        <v>21</v>
      </c>
      <c r="P31" s="20"/>
      <c r="Q31" s="20">
        <f t="shared" si="2"/>
        <v>106.54999999999998</v>
      </c>
      <c r="R31" s="65">
        <f t="shared" si="3"/>
        <v>12785.999999999998</v>
      </c>
      <c r="S31" s="66">
        <f>SUM(Q31*E31)</f>
        <v>12785.999999999998</v>
      </c>
      <c r="T31" s="70">
        <v>0</v>
      </c>
      <c r="U31" s="68"/>
      <c r="V31" s="68"/>
    </row>
    <row r="32" spans="1:102" ht="12" customHeight="1" x14ac:dyDescent="0.2">
      <c r="A32" s="23"/>
      <c r="B32" s="18">
        <v>11</v>
      </c>
      <c r="C32" s="18" t="s">
        <v>100</v>
      </c>
      <c r="D32" s="11" t="s">
        <v>35</v>
      </c>
      <c r="E32" s="11">
        <v>2500</v>
      </c>
      <c r="F32" s="19">
        <v>2</v>
      </c>
      <c r="G32" s="19">
        <v>2</v>
      </c>
      <c r="H32" s="19">
        <v>1</v>
      </c>
      <c r="I32" s="19"/>
      <c r="J32" s="19">
        <v>1</v>
      </c>
      <c r="K32" s="19"/>
      <c r="L32" s="19"/>
      <c r="M32" s="19"/>
      <c r="N32" s="19"/>
      <c r="O32" s="20"/>
      <c r="P32" s="20"/>
      <c r="Q32" s="20">
        <f t="shared" si="2"/>
        <v>6</v>
      </c>
      <c r="R32" s="65">
        <f t="shared" si="3"/>
        <v>15000</v>
      </c>
      <c r="S32" s="66">
        <f>SUM(Q32*E32)</f>
        <v>15000</v>
      </c>
      <c r="T32" s="67">
        <f t="shared" si="1"/>
        <v>0</v>
      </c>
      <c r="U32" s="65"/>
      <c r="V32" s="65"/>
    </row>
    <row r="33" spans="1:22" ht="12" customHeight="1" x14ac:dyDescent="0.2">
      <c r="A33" s="23"/>
      <c r="B33" s="18">
        <v>12</v>
      </c>
      <c r="C33" s="18" t="s">
        <v>101</v>
      </c>
      <c r="D33" s="11" t="s">
        <v>35</v>
      </c>
      <c r="E33" s="11">
        <v>650</v>
      </c>
      <c r="F33" s="19">
        <v>2</v>
      </c>
      <c r="G33" s="19"/>
      <c r="H33" s="19">
        <v>1</v>
      </c>
      <c r="I33" s="19">
        <v>1</v>
      </c>
      <c r="J33" s="19">
        <v>1</v>
      </c>
      <c r="K33" s="19"/>
      <c r="L33" s="19"/>
      <c r="M33" s="19"/>
      <c r="N33" s="19"/>
      <c r="O33" s="20"/>
      <c r="P33" s="20"/>
      <c r="Q33" s="20">
        <f t="shared" si="2"/>
        <v>5</v>
      </c>
      <c r="R33" s="65"/>
      <c r="S33" s="66"/>
      <c r="T33" s="67"/>
      <c r="U33" s="68"/>
      <c r="V33" s="68"/>
    </row>
    <row r="34" spans="1:22" ht="12" customHeight="1" x14ac:dyDescent="0.2">
      <c r="A34" s="23"/>
      <c r="B34" s="18">
        <v>13</v>
      </c>
      <c r="C34" s="18" t="s">
        <v>102</v>
      </c>
      <c r="D34" s="11" t="s">
        <v>35</v>
      </c>
      <c r="E34" s="11">
        <v>850</v>
      </c>
      <c r="F34" s="19">
        <v>1</v>
      </c>
      <c r="G34" s="19"/>
      <c r="H34" s="19">
        <v>1</v>
      </c>
      <c r="I34" s="19">
        <v>1</v>
      </c>
      <c r="J34" s="19">
        <v>1</v>
      </c>
      <c r="K34" s="19"/>
      <c r="L34" s="19"/>
      <c r="M34" s="19"/>
      <c r="N34" s="19"/>
      <c r="O34" s="20"/>
      <c r="P34" s="20"/>
      <c r="Q34" s="20">
        <f t="shared" si="2"/>
        <v>4</v>
      </c>
      <c r="R34" s="65">
        <f t="shared" si="3"/>
        <v>3400</v>
      </c>
      <c r="S34" s="66">
        <f>SUM(Q34*E34)</f>
        <v>3400</v>
      </c>
      <c r="T34" s="67">
        <f t="shared" si="1"/>
        <v>0</v>
      </c>
      <c r="U34" s="68"/>
      <c r="V34" s="68"/>
    </row>
    <row r="35" spans="1:22" ht="13.15" customHeight="1" x14ac:dyDescent="0.2">
      <c r="A35" s="23"/>
      <c r="B35" s="18">
        <v>14</v>
      </c>
      <c r="C35" s="18" t="s">
        <v>103</v>
      </c>
      <c r="D35" s="11" t="s">
        <v>74</v>
      </c>
      <c r="E35" s="11">
        <v>200</v>
      </c>
      <c r="F35" s="19">
        <v>4.9000000000000004</v>
      </c>
      <c r="G35" s="19">
        <v>9.5</v>
      </c>
      <c r="H35" s="19">
        <v>4.9000000000000004</v>
      </c>
      <c r="I35" s="19"/>
      <c r="J35" s="19">
        <v>4.9000000000000004</v>
      </c>
      <c r="K35" s="19"/>
      <c r="L35" s="19"/>
      <c r="M35" s="19"/>
      <c r="N35" s="19"/>
      <c r="O35" s="20"/>
      <c r="P35" s="20"/>
      <c r="Q35" s="20">
        <f t="shared" si="2"/>
        <v>24.200000000000003</v>
      </c>
      <c r="R35" s="65">
        <f t="shared" si="3"/>
        <v>4840.0000000000009</v>
      </c>
      <c r="S35" s="66">
        <f>SUM(Q35*E35)</f>
        <v>4840.0000000000009</v>
      </c>
      <c r="T35" s="67">
        <f t="shared" si="1"/>
        <v>0</v>
      </c>
      <c r="U35" s="65"/>
      <c r="V35" s="65"/>
    </row>
    <row r="36" spans="1:22" ht="27" customHeight="1" x14ac:dyDescent="0.2">
      <c r="A36" s="23"/>
      <c r="B36" s="18">
        <v>15</v>
      </c>
      <c r="C36" s="44" t="s">
        <v>108</v>
      </c>
      <c r="D36" s="11" t="s">
        <v>74</v>
      </c>
      <c r="E36" s="11">
        <v>70</v>
      </c>
      <c r="F36" s="19">
        <v>6.3</v>
      </c>
      <c r="G36" s="19"/>
      <c r="H36" s="19">
        <v>4.5</v>
      </c>
      <c r="I36" s="19">
        <v>4.5</v>
      </c>
      <c r="J36" s="19">
        <v>5</v>
      </c>
      <c r="K36" s="34"/>
      <c r="L36" s="19"/>
      <c r="M36" s="19"/>
      <c r="N36" s="34"/>
      <c r="O36" s="60"/>
      <c r="P36" s="60"/>
      <c r="Q36" s="20">
        <f t="shared" si="2"/>
        <v>20.3</v>
      </c>
      <c r="R36" s="65">
        <f t="shared" si="3"/>
        <v>1421</v>
      </c>
      <c r="S36" s="66"/>
      <c r="T36" s="67">
        <f t="shared" si="1"/>
        <v>1421</v>
      </c>
      <c r="U36" s="65"/>
      <c r="V36" s="65"/>
    </row>
    <row r="37" spans="1:22" ht="13.15" customHeight="1" x14ac:dyDescent="0.2">
      <c r="A37" s="23"/>
      <c r="B37" s="18">
        <v>16</v>
      </c>
      <c r="C37" s="18" t="s">
        <v>184</v>
      </c>
      <c r="D37" s="11" t="s">
        <v>74</v>
      </c>
      <c r="E37" s="11">
        <v>50</v>
      </c>
      <c r="F37" s="19">
        <v>15</v>
      </c>
      <c r="G37" s="19">
        <v>6</v>
      </c>
      <c r="H37" s="19">
        <v>8</v>
      </c>
      <c r="I37" s="19">
        <v>10</v>
      </c>
      <c r="J37" s="19">
        <v>15</v>
      </c>
      <c r="K37" s="19"/>
      <c r="L37" s="19"/>
      <c r="M37" s="19"/>
      <c r="N37" s="19"/>
      <c r="O37" s="20"/>
      <c r="P37" s="20"/>
      <c r="Q37" s="20">
        <f t="shared" si="2"/>
        <v>54</v>
      </c>
      <c r="R37" s="65">
        <f t="shared" si="3"/>
        <v>2700</v>
      </c>
      <c r="S37" s="66">
        <f t="shared" ref="S37:S42" si="4">SUM(Q37*E37)</f>
        <v>2700</v>
      </c>
      <c r="T37" s="67">
        <f t="shared" si="1"/>
        <v>0</v>
      </c>
      <c r="U37" s="68"/>
      <c r="V37" s="68"/>
    </row>
    <row r="38" spans="1:22" ht="13.15" customHeight="1" x14ac:dyDescent="0.2">
      <c r="A38" s="23"/>
      <c r="B38" s="18">
        <v>17</v>
      </c>
      <c r="C38" s="18" t="s">
        <v>113</v>
      </c>
      <c r="D38" s="11" t="s">
        <v>74</v>
      </c>
      <c r="E38" s="11">
        <v>250</v>
      </c>
      <c r="F38" s="19">
        <v>2</v>
      </c>
      <c r="G38" s="19"/>
      <c r="H38" s="19">
        <v>1.5</v>
      </c>
      <c r="I38" s="19">
        <v>1.5</v>
      </c>
      <c r="J38" s="19">
        <v>2.1</v>
      </c>
      <c r="K38" s="19"/>
      <c r="L38" s="19"/>
      <c r="M38" s="19"/>
      <c r="N38" s="19"/>
      <c r="O38" s="20"/>
      <c r="P38" s="20"/>
      <c r="Q38" s="20">
        <f t="shared" si="2"/>
        <v>7.1</v>
      </c>
      <c r="R38" s="65">
        <f t="shared" si="3"/>
        <v>1775</v>
      </c>
      <c r="S38" s="66">
        <f t="shared" si="4"/>
        <v>1775</v>
      </c>
      <c r="T38" s="67">
        <f t="shared" si="1"/>
        <v>0</v>
      </c>
      <c r="U38" s="68"/>
      <c r="V38" s="68"/>
    </row>
    <row r="39" spans="1:22" ht="13.15" customHeight="1" thickBot="1" x14ac:dyDescent="0.25">
      <c r="A39" s="23"/>
      <c r="B39" s="18">
        <v>18</v>
      </c>
      <c r="C39" s="16" t="s">
        <v>164</v>
      </c>
      <c r="D39" s="17" t="s">
        <v>34</v>
      </c>
      <c r="E39" s="17">
        <v>400</v>
      </c>
      <c r="F39" s="24"/>
      <c r="G39" s="24"/>
      <c r="H39" s="24"/>
      <c r="I39" s="24">
        <v>10</v>
      </c>
      <c r="J39" s="24"/>
      <c r="K39" s="24"/>
      <c r="L39" s="24"/>
      <c r="M39" s="24"/>
      <c r="N39" s="24"/>
      <c r="O39" s="25"/>
      <c r="P39" s="25"/>
      <c r="Q39" s="20">
        <f t="shared" si="2"/>
        <v>10</v>
      </c>
      <c r="R39" s="71">
        <f t="shared" si="3"/>
        <v>4000</v>
      </c>
      <c r="S39" s="66">
        <f t="shared" si="4"/>
        <v>4000</v>
      </c>
      <c r="T39" s="67">
        <f t="shared" si="1"/>
        <v>0</v>
      </c>
      <c r="U39" s="68"/>
      <c r="V39" s="68"/>
    </row>
    <row r="40" spans="1:22" ht="13.15" customHeight="1" x14ac:dyDescent="0.2">
      <c r="A40" s="23"/>
      <c r="B40" s="61">
        <v>19</v>
      </c>
      <c r="C40" s="26" t="s">
        <v>166</v>
      </c>
      <c r="D40" s="27" t="s">
        <v>34</v>
      </c>
      <c r="E40" s="27">
        <v>450</v>
      </c>
      <c r="F40" s="28"/>
      <c r="G40" s="28"/>
      <c r="H40" s="28">
        <v>7.4</v>
      </c>
      <c r="I40" s="28">
        <v>4.7</v>
      </c>
      <c r="J40" s="28"/>
      <c r="K40" s="28"/>
      <c r="L40" s="28"/>
      <c r="M40" s="28"/>
      <c r="N40" s="28"/>
      <c r="O40" s="29"/>
      <c r="P40" s="42"/>
      <c r="Q40" s="20">
        <f t="shared" si="2"/>
        <v>12.100000000000001</v>
      </c>
      <c r="R40" s="30">
        <f t="shared" si="3"/>
        <v>5445.0000000000009</v>
      </c>
      <c r="S40" s="22">
        <f t="shared" si="4"/>
        <v>5445.0000000000009</v>
      </c>
      <c r="T40" s="54">
        <f t="shared" si="1"/>
        <v>0</v>
      </c>
      <c r="U40" s="68"/>
      <c r="V40" s="68"/>
    </row>
    <row r="41" spans="1:22" ht="13.15" customHeight="1" x14ac:dyDescent="0.2">
      <c r="A41" s="23"/>
      <c r="B41" s="61">
        <v>20</v>
      </c>
      <c r="C41" s="32" t="s">
        <v>167</v>
      </c>
      <c r="D41" s="11" t="s">
        <v>35</v>
      </c>
      <c r="E41" s="11">
        <v>350</v>
      </c>
      <c r="F41" s="19">
        <v>1</v>
      </c>
      <c r="G41" s="19"/>
      <c r="H41" s="19">
        <v>1</v>
      </c>
      <c r="I41" s="19">
        <v>1</v>
      </c>
      <c r="J41" s="19">
        <v>1</v>
      </c>
      <c r="K41" s="19"/>
      <c r="L41" s="19"/>
      <c r="M41" s="19"/>
      <c r="N41" s="19"/>
      <c r="O41" s="20"/>
      <c r="P41" s="20"/>
      <c r="Q41" s="20">
        <f t="shared" si="2"/>
        <v>4</v>
      </c>
      <c r="R41" s="33">
        <f t="shared" ref="R41:R52" si="5">SUM(Q41*E41)</f>
        <v>1400</v>
      </c>
      <c r="S41" s="22">
        <f t="shared" si="4"/>
        <v>1400</v>
      </c>
      <c r="T41" s="54">
        <f t="shared" si="1"/>
        <v>0</v>
      </c>
      <c r="U41" s="68"/>
      <c r="V41" s="68"/>
    </row>
    <row r="42" spans="1:22" ht="13.15" customHeight="1" x14ac:dyDescent="0.2">
      <c r="A42" s="23"/>
      <c r="B42" s="61">
        <v>21</v>
      </c>
      <c r="C42" s="32" t="s">
        <v>168</v>
      </c>
      <c r="D42" s="11" t="s">
        <v>74</v>
      </c>
      <c r="E42" s="11">
        <v>450</v>
      </c>
      <c r="F42" s="19">
        <v>6.8</v>
      </c>
      <c r="G42" s="19"/>
      <c r="H42" s="19">
        <v>5.0999999999999996</v>
      </c>
      <c r="I42" s="19">
        <v>4.5</v>
      </c>
      <c r="J42" s="19">
        <v>4.5</v>
      </c>
      <c r="K42" s="19"/>
      <c r="L42" s="19"/>
      <c r="M42" s="19"/>
      <c r="N42" s="19"/>
      <c r="O42" s="20"/>
      <c r="P42" s="20"/>
      <c r="Q42" s="20">
        <f t="shared" si="2"/>
        <v>20.9</v>
      </c>
      <c r="R42" s="33">
        <f t="shared" si="5"/>
        <v>9405</v>
      </c>
      <c r="S42" s="22">
        <f t="shared" si="4"/>
        <v>9405</v>
      </c>
      <c r="T42" s="54">
        <f t="shared" si="1"/>
        <v>0</v>
      </c>
      <c r="U42" s="68"/>
      <c r="V42" s="68"/>
    </row>
    <row r="43" spans="1:22" ht="13.15" customHeight="1" x14ac:dyDescent="0.2">
      <c r="A43" s="23"/>
      <c r="B43" s="61">
        <v>22</v>
      </c>
      <c r="C43" s="32" t="s">
        <v>173</v>
      </c>
      <c r="D43" s="11" t="s">
        <v>74</v>
      </c>
      <c r="E43" s="11">
        <v>450</v>
      </c>
      <c r="F43" s="19">
        <v>5.5</v>
      </c>
      <c r="G43" s="19">
        <v>5</v>
      </c>
      <c r="H43" s="19">
        <v>4.8</v>
      </c>
      <c r="I43" s="19"/>
      <c r="J43" s="19">
        <v>4.8</v>
      </c>
      <c r="K43" s="19"/>
      <c r="L43" s="19"/>
      <c r="M43" s="19"/>
      <c r="N43" s="19"/>
      <c r="O43" s="20"/>
      <c r="P43" s="20"/>
      <c r="Q43" s="20">
        <f t="shared" si="2"/>
        <v>20.100000000000001</v>
      </c>
      <c r="R43" s="33">
        <f t="shared" si="5"/>
        <v>9045</v>
      </c>
      <c r="S43" s="31">
        <f t="shared" ref="S43:S48" si="6">SUM(Q43*E43)</f>
        <v>9045</v>
      </c>
      <c r="T43" s="54">
        <v>0</v>
      </c>
      <c r="U43" s="65"/>
      <c r="V43" s="65"/>
    </row>
    <row r="44" spans="1:22" ht="13.15" customHeight="1" x14ac:dyDescent="0.2">
      <c r="A44" s="23"/>
      <c r="B44" s="61">
        <v>23</v>
      </c>
      <c r="C44" s="32" t="s">
        <v>174</v>
      </c>
      <c r="D44" s="11" t="s">
        <v>74</v>
      </c>
      <c r="E44" s="11">
        <v>350</v>
      </c>
      <c r="F44" s="19">
        <v>5.5</v>
      </c>
      <c r="G44" s="19">
        <v>5</v>
      </c>
      <c r="H44" s="19">
        <v>4.8</v>
      </c>
      <c r="I44" s="19"/>
      <c r="J44" s="19">
        <v>4.8</v>
      </c>
      <c r="K44" s="19"/>
      <c r="L44" s="19"/>
      <c r="M44" s="19"/>
      <c r="N44" s="19"/>
      <c r="O44" s="20"/>
      <c r="P44" s="20"/>
      <c r="Q44" s="20">
        <f t="shared" si="2"/>
        <v>20.100000000000001</v>
      </c>
      <c r="R44" s="33">
        <f t="shared" si="5"/>
        <v>7035.0000000000009</v>
      </c>
      <c r="S44" s="22">
        <f t="shared" si="6"/>
        <v>7035.0000000000009</v>
      </c>
      <c r="T44" s="54">
        <f t="shared" si="1"/>
        <v>0</v>
      </c>
      <c r="U44" s="65"/>
      <c r="V44" s="65"/>
    </row>
    <row r="45" spans="1:22" ht="13.15" customHeight="1" x14ac:dyDescent="0.2">
      <c r="A45" s="23"/>
      <c r="B45" s="61">
        <v>24</v>
      </c>
      <c r="C45" s="32" t="s">
        <v>175</v>
      </c>
      <c r="D45" s="11" t="s">
        <v>34</v>
      </c>
      <c r="E45" s="11">
        <v>200</v>
      </c>
      <c r="F45" s="19"/>
      <c r="G45" s="19"/>
      <c r="H45" s="19">
        <v>15</v>
      </c>
      <c r="I45" s="19"/>
      <c r="J45" s="19"/>
      <c r="K45" s="19"/>
      <c r="L45" s="19"/>
      <c r="M45" s="19"/>
      <c r="N45" s="19"/>
      <c r="O45" s="20"/>
      <c r="P45" s="20"/>
      <c r="Q45" s="20">
        <f t="shared" si="2"/>
        <v>15</v>
      </c>
      <c r="R45" s="33">
        <f t="shared" si="5"/>
        <v>3000</v>
      </c>
      <c r="S45" s="22">
        <f t="shared" si="6"/>
        <v>3000</v>
      </c>
      <c r="T45" s="54">
        <f t="shared" si="1"/>
        <v>0</v>
      </c>
      <c r="U45" s="68"/>
      <c r="V45" s="68"/>
    </row>
    <row r="46" spans="1:22" ht="13.15" customHeight="1" x14ac:dyDescent="0.2">
      <c r="A46" s="23"/>
      <c r="B46" s="61">
        <v>25</v>
      </c>
      <c r="C46" s="32" t="s">
        <v>176</v>
      </c>
      <c r="D46" s="11" t="s">
        <v>34</v>
      </c>
      <c r="E46" s="11">
        <v>50</v>
      </c>
      <c r="F46" s="19"/>
      <c r="G46" s="19"/>
      <c r="H46" s="19">
        <v>15</v>
      </c>
      <c r="I46" s="19"/>
      <c r="J46" s="19"/>
      <c r="K46" s="19"/>
      <c r="L46" s="19"/>
      <c r="M46" s="19"/>
      <c r="N46" s="19"/>
      <c r="O46" s="20"/>
      <c r="P46" s="20"/>
      <c r="Q46" s="20">
        <f t="shared" si="2"/>
        <v>15</v>
      </c>
      <c r="R46" s="33">
        <f t="shared" si="5"/>
        <v>750</v>
      </c>
      <c r="S46" s="22">
        <f t="shared" si="6"/>
        <v>750</v>
      </c>
      <c r="T46" s="54">
        <f t="shared" si="1"/>
        <v>0</v>
      </c>
      <c r="U46" s="68"/>
      <c r="V46" s="68"/>
    </row>
    <row r="47" spans="1:22" ht="13.15" customHeight="1" x14ac:dyDescent="0.2">
      <c r="A47" s="23"/>
      <c r="B47" s="61">
        <v>26</v>
      </c>
      <c r="C47" s="32" t="s">
        <v>177</v>
      </c>
      <c r="D47" s="11" t="s">
        <v>34</v>
      </c>
      <c r="E47" s="11">
        <v>220</v>
      </c>
      <c r="F47" s="19"/>
      <c r="G47" s="19"/>
      <c r="H47" s="19">
        <v>15</v>
      </c>
      <c r="I47" s="19"/>
      <c r="J47" s="19"/>
      <c r="K47" s="19"/>
      <c r="L47" s="19"/>
      <c r="M47" s="19"/>
      <c r="N47" s="19"/>
      <c r="O47" s="20"/>
      <c r="P47" s="20"/>
      <c r="Q47" s="20">
        <f t="shared" si="2"/>
        <v>15</v>
      </c>
      <c r="R47" s="33">
        <f t="shared" si="5"/>
        <v>3300</v>
      </c>
      <c r="S47" s="22">
        <f t="shared" si="6"/>
        <v>3300</v>
      </c>
      <c r="T47" s="54">
        <f t="shared" si="1"/>
        <v>0</v>
      </c>
      <c r="U47" s="68"/>
      <c r="V47" s="68"/>
    </row>
    <row r="48" spans="1:22" ht="13.15" customHeight="1" x14ac:dyDescent="0.2">
      <c r="A48" s="23"/>
      <c r="B48" s="61">
        <v>27</v>
      </c>
      <c r="C48" s="32" t="s">
        <v>178</v>
      </c>
      <c r="D48" s="11" t="s">
        <v>34</v>
      </c>
      <c r="E48" s="11">
        <v>50</v>
      </c>
      <c r="F48" s="19"/>
      <c r="G48" s="19"/>
      <c r="H48" s="19">
        <v>15</v>
      </c>
      <c r="I48" s="19"/>
      <c r="J48" s="19"/>
      <c r="K48" s="19"/>
      <c r="L48" s="19"/>
      <c r="M48" s="19"/>
      <c r="N48" s="19"/>
      <c r="O48" s="20"/>
      <c r="P48" s="20"/>
      <c r="Q48" s="20">
        <f t="shared" si="2"/>
        <v>15</v>
      </c>
      <c r="R48" s="33">
        <f t="shared" si="5"/>
        <v>750</v>
      </c>
      <c r="S48" s="22">
        <f t="shared" si="6"/>
        <v>750</v>
      </c>
      <c r="T48" s="54">
        <f t="shared" si="1"/>
        <v>0</v>
      </c>
      <c r="U48" s="68"/>
      <c r="V48" s="68"/>
    </row>
    <row r="49" spans="1:30" ht="13.15" customHeight="1" thickBot="1" x14ac:dyDescent="0.25">
      <c r="A49" s="23"/>
      <c r="B49" s="61">
        <v>28</v>
      </c>
      <c r="C49" s="35" t="s">
        <v>179</v>
      </c>
      <c r="D49" s="36" t="s">
        <v>34</v>
      </c>
      <c r="E49" s="36">
        <v>250</v>
      </c>
      <c r="F49" s="37"/>
      <c r="G49" s="37"/>
      <c r="H49" s="37">
        <v>15</v>
      </c>
      <c r="I49" s="37"/>
      <c r="J49" s="37"/>
      <c r="K49" s="37"/>
      <c r="L49" s="37"/>
      <c r="M49" s="37"/>
      <c r="N49" s="37"/>
      <c r="O49" s="38"/>
      <c r="P49" s="25"/>
      <c r="Q49" s="20">
        <f t="shared" si="2"/>
        <v>15</v>
      </c>
      <c r="R49" s="39">
        <f t="shared" si="5"/>
        <v>3750</v>
      </c>
      <c r="S49" s="31"/>
      <c r="T49" s="22">
        <f>SUM(R49)</f>
        <v>3750</v>
      </c>
      <c r="U49" s="65"/>
      <c r="V49" s="65"/>
    </row>
    <row r="50" spans="1:30" ht="13.15" customHeight="1" x14ac:dyDescent="0.2">
      <c r="A50" s="23"/>
      <c r="B50" s="61">
        <v>29</v>
      </c>
      <c r="C50" s="45" t="s">
        <v>185</v>
      </c>
      <c r="D50" s="40" t="s">
        <v>74</v>
      </c>
      <c r="E50" s="40">
        <v>850</v>
      </c>
      <c r="F50" s="41"/>
      <c r="G50" s="41"/>
      <c r="H50" s="41"/>
      <c r="I50" s="41">
        <v>1.5</v>
      </c>
      <c r="J50" s="41"/>
      <c r="K50" s="41"/>
      <c r="L50" s="41"/>
      <c r="M50" s="41"/>
      <c r="N50" s="41"/>
      <c r="O50" s="42"/>
      <c r="P50" s="42"/>
      <c r="Q50" s="20">
        <f t="shared" si="2"/>
        <v>1.5</v>
      </c>
      <c r="R50" s="43">
        <f t="shared" si="5"/>
        <v>1275</v>
      </c>
      <c r="S50" s="22">
        <f>SUM(Q50*E50)</f>
        <v>1275</v>
      </c>
      <c r="T50" s="54"/>
      <c r="U50" s="68"/>
      <c r="V50" s="68"/>
    </row>
    <row r="51" spans="1:30" ht="13.15" customHeight="1" x14ac:dyDescent="0.2">
      <c r="A51" s="23"/>
      <c r="B51" s="61">
        <v>30</v>
      </c>
      <c r="C51" s="45" t="s">
        <v>186</v>
      </c>
      <c r="D51" s="40" t="s">
        <v>74</v>
      </c>
      <c r="E51" s="40">
        <v>550</v>
      </c>
      <c r="F51" s="41"/>
      <c r="G51" s="41"/>
      <c r="H51" s="41"/>
      <c r="I51" s="41">
        <v>1.5</v>
      </c>
      <c r="J51" s="41"/>
      <c r="K51" s="41"/>
      <c r="L51" s="41"/>
      <c r="M51" s="41"/>
      <c r="N51" s="41"/>
      <c r="O51" s="42"/>
      <c r="P51" s="42"/>
      <c r="Q51" s="20">
        <f t="shared" si="2"/>
        <v>1.5</v>
      </c>
      <c r="R51" s="43">
        <f t="shared" si="5"/>
        <v>825</v>
      </c>
      <c r="S51" s="22">
        <f>SUM(Q51*E51)</f>
        <v>825</v>
      </c>
      <c r="T51" s="54"/>
      <c r="U51" s="68"/>
      <c r="V51" s="68"/>
    </row>
    <row r="52" spans="1:30" ht="13.15" customHeight="1" x14ac:dyDescent="0.2">
      <c r="A52" s="23"/>
      <c r="B52" s="61">
        <v>31</v>
      </c>
      <c r="C52" s="45" t="s">
        <v>187</v>
      </c>
      <c r="D52" s="40" t="s">
        <v>74</v>
      </c>
      <c r="E52" s="40">
        <v>150</v>
      </c>
      <c r="F52" s="41">
        <v>6.4</v>
      </c>
      <c r="G52" s="41"/>
      <c r="H52" s="41"/>
      <c r="I52" s="41"/>
      <c r="J52" s="41"/>
      <c r="K52" s="41"/>
      <c r="L52" s="41"/>
      <c r="M52" s="41"/>
      <c r="N52" s="41"/>
      <c r="O52" s="42"/>
      <c r="P52" s="42"/>
      <c r="Q52" s="20">
        <f t="shared" si="2"/>
        <v>6.4</v>
      </c>
      <c r="R52" s="43">
        <f t="shared" si="5"/>
        <v>960</v>
      </c>
      <c r="S52" s="22">
        <f>SUM(Q52*E52)</f>
        <v>960</v>
      </c>
      <c r="T52" s="54"/>
      <c r="U52" s="68"/>
      <c r="V52" s="68"/>
    </row>
    <row r="53" spans="1:30" ht="13.15" customHeight="1" x14ac:dyDescent="0.2">
      <c r="A53" s="23"/>
      <c r="B53" s="61">
        <v>32</v>
      </c>
      <c r="C53" s="45" t="s">
        <v>200</v>
      </c>
      <c r="D53" s="40" t="s">
        <v>34</v>
      </c>
      <c r="E53" s="40">
        <v>150</v>
      </c>
      <c r="F53" s="41">
        <f>SUM(F11)</f>
        <v>43.449600000000004</v>
      </c>
      <c r="G53" s="41">
        <f>SUM(G11)</f>
        <v>25.896000000000004</v>
      </c>
      <c r="H53" s="41">
        <f>SUM(H11)</f>
        <v>38.075600000000001</v>
      </c>
      <c r="I53" s="41">
        <v>26.4</v>
      </c>
      <c r="J53" s="41">
        <f>SUM(J11)</f>
        <v>32.525600000000004</v>
      </c>
      <c r="K53" s="41"/>
      <c r="L53" s="41"/>
      <c r="M53" s="41"/>
      <c r="N53" s="41"/>
      <c r="O53" s="42"/>
      <c r="P53" s="42"/>
      <c r="Q53" s="20">
        <f t="shared" si="2"/>
        <v>166.3468</v>
      </c>
      <c r="R53" s="43">
        <f t="shared" si="3"/>
        <v>24952.02</v>
      </c>
      <c r="S53" s="22">
        <f>SUM(Q53*E53)</f>
        <v>24952.02</v>
      </c>
      <c r="T53" s="54"/>
      <c r="U53" s="68"/>
      <c r="V53" s="68"/>
    </row>
    <row r="54" spans="1:30" ht="13.15" customHeight="1" x14ac:dyDescent="0.2">
      <c r="A54" s="23"/>
      <c r="B54" s="61">
        <v>33</v>
      </c>
      <c r="C54" s="18" t="s">
        <v>227</v>
      </c>
      <c r="D54" s="11" t="s">
        <v>34</v>
      </c>
      <c r="E54" s="11">
        <v>100</v>
      </c>
      <c r="F54" s="19"/>
      <c r="G54" s="19"/>
      <c r="H54" s="19"/>
      <c r="I54" s="19"/>
      <c r="J54" s="19"/>
      <c r="K54" s="19"/>
      <c r="L54" s="19"/>
      <c r="M54" s="19"/>
      <c r="N54" s="19"/>
      <c r="O54" s="20">
        <v>13</v>
      </c>
      <c r="P54" s="20"/>
      <c r="Q54" s="20">
        <f t="shared" si="2"/>
        <v>13</v>
      </c>
      <c r="R54" s="21">
        <f>SUM(Q54*E54)</f>
        <v>1300</v>
      </c>
      <c r="S54" s="22">
        <f>SUM(Q54*E54)</f>
        <v>1300</v>
      </c>
      <c r="T54" s="54"/>
      <c r="U54" s="68"/>
      <c r="V54" s="68"/>
    </row>
    <row r="55" spans="1:30" ht="13.15" customHeight="1" x14ac:dyDescent="0.2">
      <c r="A55" s="23"/>
      <c r="B55" s="61">
        <v>34</v>
      </c>
      <c r="C55" s="18" t="s">
        <v>224</v>
      </c>
      <c r="D55" s="11" t="s">
        <v>34</v>
      </c>
      <c r="E55" s="11">
        <v>450</v>
      </c>
      <c r="F55" s="19"/>
      <c r="G55" s="19"/>
      <c r="H55" s="19"/>
      <c r="I55" s="19"/>
      <c r="J55" s="19"/>
      <c r="K55" s="19"/>
      <c r="L55" s="19"/>
      <c r="M55" s="19"/>
      <c r="N55" s="19"/>
      <c r="O55" s="20"/>
      <c r="P55" s="20"/>
      <c r="Q55" s="20">
        <f t="shared" si="2"/>
        <v>0</v>
      </c>
      <c r="R55" s="21">
        <f t="shared" si="3"/>
        <v>0</v>
      </c>
      <c r="S55" s="22"/>
      <c r="T55" s="54"/>
      <c r="U55" s="68"/>
      <c r="V55" s="68"/>
    </row>
    <row r="56" spans="1:30" ht="13.15" customHeight="1" x14ac:dyDescent="0.2">
      <c r="A56" s="23"/>
      <c r="B56" s="61">
        <v>35</v>
      </c>
      <c r="C56" s="18" t="s">
        <v>212</v>
      </c>
      <c r="D56" s="11" t="s">
        <v>34</v>
      </c>
      <c r="E56" s="11">
        <v>250</v>
      </c>
      <c r="F56" s="19"/>
      <c r="G56" s="19"/>
      <c r="H56" s="19"/>
      <c r="I56" s="19"/>
      <c r="J56" s="19"/>
      <c r="K56" s="19"/>
      <c r="L56" s="19"/>
      <c r="M56" s="19"/>
      <c r="N56" s="19"/>
      <c r="O56" s="20">
        <v>8.5</v>
      </c>
      <c r="P56" s="20"/>
      <c r="Q56" s="20">
        <f t="shared" si="2"/>
        <v>8.5</v>
      </c>
      <c r="R56" s="21">
        <f t="shared" si="3"/>
        <v>2125</v>
      </c>
      <c r="S56" s="22">
        <f t="shared" ref="S56:S75" si="7">SUM(Q56*E56)</f>
        <v>2125</v>
      </c>
      <c r="T56" s="54"/>
      <c r="U56" s="68"/>
      <c r="V56" s="68"/>
    </row>
    <row r="57" spans="1:30" ht="13.15" customHeight="1" x14ac:dyDescent="0.2">
      <c r="A57" s="23"/>
      <c r="B57" s="61">
        <v>36</v>
      </c>
      <c r="C57" s="18" t="s">
        <v>213</v>
      </c>
      <c r="D57" s="11" t="s">
        <v>34</v>
      </c>
      <c r="E57" s="11">
        <v>250</v>
      </c>
      <c r="F57" s="19"/>
      <c r="G57" s="19"/>
      <c r="H57" s="19"/>
      <c r="I57" s="19"/>
      <c r="J57" s="19"/>
      <c r="K57" s="19"/>
      <c r="L57" s="19"/>
      <c r="M57" s="19"/>
      <c r="N57" s="19"/>
      <c r="O57" s="20">
        <v>8.5</v>
      </c>
      <c r="P57" s="20"/>
      <c r="Q57" s="20">
        <f t="shared" si="2"/>
        <v>8.5</v>
      </c>
      <c r="R57" s="21">
        <f t="shared" si="3"/>
        <v>2125</v>
      </c>
      <c r="S57" s="22">
        <f t="shared" si="7"/>
        <v>2125</v>
      </c>
      <c r="T57" s="54">
        <f t="shared" si="1"/>
        <v>0</v>
      </c>
      <c r="U57" s="68"/>
      <c r="V57" s="68"/>
    </row>
    <row r="58" spans="1:30" ht="13.15" customHeight="1" x14ac:dyDescent="0.2">
      <c r="A58" s="23"/>
      <c r="B58" s="61">
        <v>37</v>
      </c>
      <c r="C58" s="18" t="s">
        <v>214</v>
      </c>
      <c r="D58" s="11" t="s">
        <v>34</v>
      </c>
      <c r="E58" s="11">
        <v>250</v>
      </c>
      <c r="F58" s="19"/>
      <c r="G58" s="19"/>
      <c r="H58" s="19"/>
      <c r="I58" s="19"/>
      <c r="J58" s="19"/>
      <c r="K58" s="19"/>
      <c r="L58" s="19"/>
      <c r="M58" s="19"/>
      <c r="N58" s="19"/>
      <c r="O58" s="20">
        <v>13</v>
      </c>
      <c r="P58" s="20"/>
      <c r="Q58" s="20">
        <f t="shared" si="2"/>
        <v>13</v>
      </c>
      <c r="R58" s="21">
        <f t="shared" si="3"/>
        <v>3250</v>
      </c>
      <c r="S58" s="22">
        <f t="shared" si="7"/>
        <v>3250</v>
      </c>
      <c r="T58" s="54">
        <f t="shared" si="1"/>
        <v>0</v>
      </c>
      <c r="U58" s="68"/>
      <c r="V58" s="68"/>
    </row>
    <row r="59" spans="1:30" ht="13.15" customHeight="1" x14ac:dyDescent="0.2">
      <c r="A59" s="23"/>
      <c r="B59" s="61">
        <v>38</v>
      </c>
      <c r="C59" s="18" t="s">
        <v>215</v>
      </c>
      <c r="D59" s="11" t="s">
        <v>74</v>
      </c>
      <c r="E59" s="11">
        <v>450</v>
      </c>
      <c r="F59" s="19"/>
      <c r="G59" s="19"/>
      <c r="H59" s="19"/>
      <c r="I59" s="19"/>
      <c r="J59" s="19"/>
      <c r="K59" s="19"/>
      <c r="L59" s="19"/>
      <c r="M59" s="19"/>
      <c r="N59" s="19"/>
      <c r="O59" s="20">
        <v>6.2</v>
      </c>
      <c r="P59" s="20"/>
      <c r="Q59" s="20">
        <f t="shared" si="2"/>
        <v>6.2</v>
      </c>
      <c r="R59" s="21">
        <f t="shared" si="3"/>
        <v>2790</v>
      </c>
      <c r="S59" s="22">
        <f t="shared" si="7"/>
        <v>2790</v>
      </c>
      <c r="T59" s="54">
        <f t="shared" si="1"/>
        <v>0</v>
      </c>
      <c r="U59" s="68"/>
      <c r="V59" s="68"/>
    </row>
    <row r="60" spans="1:30" ht="13.15" customHeight="1" x14ac:dyDescent="0.2">
      <c r="A60" s="23"/>
      <c r="B60" s="61">
        <v>39</v>
      </c>
      <c r="C60" s="18" t="s">
        <v>186</v>
      </c>
      <c r="D60" s="11" t="s">
        <v>74</v>
      </c>
      <c r="E60" s="11">
        <v>450</v>
      </c>
      <c r="F60" s="19"/>
      <c r="G60" s="19"/>
      <c r="H60" s="19"/>
      <c r="I60" s="19"/>
      <c r="J60" s="19"/>
      <c r="K60" s="19"/>
      <c r="L60" s="19"/>
      <c r="M60" s="19"/>
      <c r="N60" s="19"/>
      <c r="O60" s="20">
        <v>3.5</v>
      </c>
      <c r="P60" s="20"/>
      <c r="Q60" s="20">
        <f t="shared" si="2"/>
        <v>3.5</v>
      </c>
      <c r="R60" s="21">
        <f t="shared" si="3"/>
        <v>1575</v>
      </c>
      <c r="S60" s="22">
        <f t="shared" si="7"/>
        <v>1575</v>
      </c>
      <c r="T60" s="54">
        <f t="shared" si="1"/>
        <v>0</v>
      </c>
      <c r="U60" s="68"/>
      <c r="V60" s="68"/>
    </row>
    <row r="61" spans="1:30" ht="13.15" customHeight="1" x14ac:dyDescent="0.2">
      <c r="A61" s="23"/>
      <c r="B61" s="61">
        <v>40</v>
      </c>
      <c r="C61" s="69" t="s">
        <v>226</v>
      </c>
      <c r="D61" s="68" t="s">
        <v>35</v>
      </c>
      <c r="E61" s="68">
        <v>250</v>
      </c>
      <c r="F61" s="79"/>
      <c r="G61" s="79">
        <v>1</v>
      </c>
      <c r="H61" s="79"/>
      <c r="I61" s="79">
        <v>2</v>
      </c>
      <c r="J61" s="79"/>
      <c r="K61" s="79"/>
      <c r="L61" s="79"/>
      <c r="M61" s="79"/>
      <c r="N61" s="79"/>
      <c r="O61" s="80"/>
      <c r="P61" s="80"/>
      <c r="Q61" s="80">
        <f t="shared" si="2"/>
        <v>3</v>
      </c>
      <c r="R61" s="65">
        <f t="shared" si="3"/>
        <v>750</v>
      </c>
      <c r="S61" s="66">
        <f t="shared" si="7"/>
        <v>750</v>
      </c>
      <c r="T61" s="67">
        <f t="shared" si="1"/>
        <v>0</v>
      </c>
      <c r="U61" s="68"/>
      <c r="V61" s="68"/>
      <c r="W61" s="72"/>
      <c r="X61" s="72"/>
      <c r="Y61" s="72"/>
      <c r="Z61" s="72"/>
      <c r="AA61" s="72"/>
      <c r="AB61" s="72"/>
      <c r="AC61" s="72"/>
      <c r="AD61" s="72"/>
    </row>
    <row r="62" spans="1:30" ht="13.15" customHeight="1" x14ac:dyDescent="0.2">
      <c r="B62" s="13">
        <v>41</v>
      </c>
      <c r="C62" s="69" t="s">
        <v>237</v>
      </c>
      <c r="D62" s="68" t="s">
        <v>74</v>
      </c>
      <c r="E62" s="68">
        <v>650</v>
      </c>
      <c r="F62" s="79"/>
      <c r="G62" s="79">
        <v>1.36</v>
      </c>
      <c r="H62" s="79"/>
      <c r="I62" s="79"/>
      <c r="J62" s="79"/>
      <c r="K62" s="79"/>
      <c r="L62" s="79"/>
      <c r="M62" s="79"/>
      <c r="N62" s="79"/>
      <c r="O62" s="80"/>
      <c r="P62" s="80"/>
      <c r="Q62" s="80">
        <f t="shared" si="2"/>
        <v>1.36</v>
      </c>
      <c r="R62" s="65">
        <f t="shared" si="3"/>
        <v>884.00000000000011</v>
      </c>
      <c r="S62" s="66">
        <f t="shared" si="7"/>
        <v>884.00000000000011</v>
      </c>
      <c r="T62" s="67">
        <f t="shared" si="1"/>
        <v>0</v>
      </c>
      <c r="U62" s="68"/>
      <c r="V62" s="68"/>
      <c r="W62" s="72"/>
      <c r="X62" s="72"/>
      <c r="Y62" s="72"/>
      <c r="Z62" s="72"/>
      <c r="AA62" s="72"/>
      <c r="AB62" s="72"/>
      <c r="AC62" s="72"/>
      <c r="AD62" s="72"/>
    </row>
    <row r="63" spans="1:30" ht="13.15" customHeight="1" x14ac:dyDescent="0.2">
      <c r="B63" s="13">
        <v>42</v>
      </c>
      <c r="C63" s="69" t="s">
        <v>238</v>
      </c>
      <c r="D63" s="68" t="s">
        <v>74</v>
      </c>
      <c r="E63" s="68">
        <v>650</v>
      </c>
      <c r="F63" s="79"/>
      <c r="G63" s="79">
        <v>1.36</v>
      </c>
      <c r="H63" s="79"/>
      <c r="I63" s="79"/>
      <c r="J63" s="79"/>
      <c r="K63" s="79"/>
      <c r="L63" s="79"/>
      <c r="M63" s="79"/>
      <c r="N63" s="79"/>
      <c r="O63" s="80"/>
      <c r="P63" s="80"/>
      <c r="Q63" s="80">
        <f t="shared" si="2"/>
        <v>1.36</v>
      </c>
      <c r="R63" s="65">
        <f t="shared" si="3"/>
        <v>884.00000000000011</v>
      </c>
      <c r="S63" s="66">
        <f t="shared" si="7"/>
        <v>884.00000000000011</v>
      </c>
      <c r="T63" s="67">
        <f t="shared" si="1"/>
        <v>0</v>
      </c>
      <c r="U63" s="68"/>
      <c r="V63" s="68"/>
      <c r="W63" s="72"/>
      <c r="X63" s="72"/>
      <c r="Y63" s="72"/>
      <c r="Z63" s="72"/>
      <c r="AA63" s="72"/>
      <c r="AB63" s="72"/>
      <c r="AC63" s="72"/>
      <c r="AD63" s="72"/>
    </row>
    <row r="64" spans="1:30" ht="13.15" customHeight="1" x14ac:dyDescent="0.2">
      <c r="B64" s="13">
        <v>43</v>
      </c>
      <c r="C64" s="69" t="s">
        <v>244</v>
      </c>
      <c r="D64" s="68" t="s">
        <v>35</v>
      </c>
      <c r="E64" s="68">
        <v>500</v>
      </c>
      <c r="F64" s="79"/>
      <c r="G64" s="79">
        <v>2</v>
      </c>
      <c r="H64" s="79"/>
      <c r="I64" s="79"/>
      <c r="J64" s="79"/>
      <c r="K64" s="79"/>
      <c r="L64" s="79"/>
      <c r="M64" s="79"/>
      <c r="N64" s="79"/>
      <c r="O64" s="80"/>
      <c r="P64" s="80"/>
      <c r="Q64" s="80">
        <f t="shared" si="2"/>
        <v>2</v>
      </c>
      <c r="R64" s="65">
        <f t="shared" ref="R64:R72" si="8">SUM(Q64*E64)</f>
        <v>1000</v>
      </c>
      <c r="S64" s="66">
        <f t="shared" si="7"/>
        <v>1000</v>
      </c>
      <c r="T64" s="66"/>
      <c r="U64" s="65"/>
      <c r="V64" s="65"/>
      <c r="W64" s="72"/>
      <c r="X64" s="72"/>
      <c r="Y64" s="72"/>
      <c r="Z64" s="72"/>
      <c r="AA64" s="72"/>
      <c r="AB64" s="72"/>
      <c r="AC64" s="72"/>
      <c r="AD64" s="72"/>
    </row>
    <row r="65" spans="2:30" ht="13.15" customHeight="1" x14ac:dyDescent="0.2">
      <c r="B65" s="13">
        <v>44</v>
      </c>
      <c r="C65" s="69" t="s">
        <v>245</v>
      </c>
      <c r="D65" s="68" t="s">
        <v>74</v>
      </c>
      <c r="E65" s="68">
        <v>650</v>
      </c>
      <c r="F65" s="79"/>
      <c r="G65" s="79">
        <v>4</v>
      </c>
      <c r="H65" s="79"/>
      <c r="I65" s="79"/>
      <c r="J65" s="79"/>
      <c r="K65" s="79"/>
      <c r="L65" s="79"/>
      <c r="M65" s="79"/>
      <c r="N65" s="79"/>
      <c r="O65" s="80"/>
      <c r="P65" s="80"/>
      <c r="Q65" s="80">
        <f t="shared" si="2"/>
        <v>4</v>
      </c>
      <c r="R65" s="65">
        <f t="shared" si="8"/>
        <v>2600</v>
      </c>
      <c r="S65" s="66">
        <f t="shared" si="7"/>
        <v>2600</v>
      </c>
      <c r="T65" s="66"/>
      <c r="U65" s="65"/>
      <c r="V65" s="65"/>
      <c r="W65" s="72"/>
      <c r="X65" s="72"/>
      <c r="Y65" s="72"/>
      <c r="Z65" s="72"/>
      <c r="AA65" s="72"/>
      <c r="AB65" s="72"/>
      <c r="AC65" s="72"/>
      <c r="AD65" s="72"/>
    </row>
    <row r="66" spans="2:30" ht="13.15" customHeight="1" x14ac:dyDescent="0.2">
      <c r="B66" s="13">
        <v>45</v>
      </c>
      <c r="C66" s="69" t="s">
        <v>246</v>
      </c>
      <c r="D66" s="68" t="s">
        <v>74</v>
      </c>
      <c r="E66" s="68">
        <v>1500</v>
      </c>
      <c r="F66" s="79"/>
      <c r="G66" s="79">
        <v>1</v>
      </c>
      <c r="H66" s="79"/>
      <c r="I66" s="79"/>
      <c r="J66" s="79"/>
      <c r="K66" s="79"/>
      <c r="L66" s="79"/>
      <c r="M66" s="79"/>
      <c r="N66" s="79"/>
      <c r="O66" s="80"/>
      <c r="P66" s="80"/>
      <c r="Q66" s="80">
        <f t="shared" si="2"/>
        <v>1</v>
      </c>
      <c r="R66" s="65">
        <f t="shared" si="8"/>
        <v>1500</v>
      </c>
      <c r="S66" s="66">
        <f t="shared" si="7"/>
        <v>1500</v>
      </c>
      <c r="T66" s="66"/>
      <c r="U66" s="65"/>
      <c r="V66" s="65"/>
      <c r="W66" s="72"/>
      <c r="X66" s="72"/>
      <c r="Y66" s="72"/>
      <c r="Z66" s="72"/>
      <c r="AA66" s="72"/>
      <c r="AB66" s="72"/>
      <c r="AC66" s="72"/>
      <c r="AD66" s="72"/>
    </row>
    <row r="67" spans="2:30" ht="13.15" customHeight="1" x14ac:dyDescent="0.2">
      <c r="B67" s="13">
        <v>46</v>
      </c>
      <c r="C67" s="69" t="s">
        <v>71</v>
      </c>
      <c r="D67" s="68" t="s">
        <v>34</v>
      </c>
      <c r="E67" s="68">
        <v>50</v>
      </c>
      <c r="F67" s="79"/>
      <c r="G67" s="73">
        <v>30.54</v>
      </c>
      <c r="H67" s="79"/>
      <c r="I67" s="73">
        <v>22.54</v>
      </c>
      <c r="J67" s="79"/>
      <c r="K67" s="79"/>
      <c r="L67" s="79"/>
      <c r="M67" s="79"/>
      <c r="N67" s="79"/>
      <c r="O67" s="79">
        <v>13.7</v>
      </c>
      <c r="P67" s="80"/>
      <c r="Q67" s="80">
        <f t="shared" si="2"/>
        <v>66.78</v>
      </c>
      <c r="R67" s="65">
        <f t="shared" si="8"/>
        <v>3339</v>
      </c>
      <c r="S67" s="81">
        <f t="shared" si="7"/>
        <v>3339</v>
      </c>
      <c r="T67" s="67">
        <f t="shared" si="1"/>
        <v>0</v>
      </c>
      <c r="U67" s="65"/>
      <c r="V67" s="65"/>
      <c r="W67" s="72"/>
      <c r="X67" s="72"/>
      <c r="Y67" s="72"/>
      <c r="Z67" s="72"/>
      <c r="AA67" s="72"/>
      <c r="AB67" s="72"/>
      <c r="AC67" s="72"/>
      <c r="AD67" s="72"/>
    </row>
    <row r="68" spans="2:30" ht="13.15" customHeight="1" x14ac:dyDescent="0.2">
      <c r="B68" s="13">
        <v>47</v>
      </c>
      <c r="C68" s="69" t="s">
        <v>85</v>
      </c>
      <c r="D68" s="68" t="s">
        <v>34</v>
      </c>
      <c r="E68" s="68">
        <v>150</v>
      </c>
      <c r="F68" s="79"/>
      <c r="G68" s="73">
        <v>30.54</v>
      </c>
      <c r="H68" s="79"/>
      <c r="I68" s="73">
        <v>22.54</v>
      </c>
      <c r="J68" s="79"/>
      <c r="K68" s="79"/>
      <c r="L68" s="79"/>
      <c r="M68" s="79"/>
      <c r="N68" s="79"/>
      <c r="O68" s="79">
        <v>13.7</v>
      </c>
      <c r="P68" s="80"/>
      <c r="Q68" s="80">
        <f t="shared" si="2"/>
        <v>66.78</v>
      </c>
      <c r="R68" s="65">
        <f t="shared" si="8"/>
        <v>10017</v>
      </c>
      <c r="S68" s="81">
        <f t="shared" si="7"/>
        <v>10017</v>
      </c>
      <c r="T68" s="67">
        <f t="shared" si="1"/>
        <v>0</v>
      </c>
      <c r="U68" s="65"/>
      <c r="V68" s="65"/>
      <c r="W68" s="72"/>
      <c r="X68" s="72"/>
      <c r="Y68" s="72"/>
      <c r="Z68" s="72"/>
      <c r="AA68" s="72"/>
      <c r="AB68" s="72"/>
      <c r="AC68" s="72"/>
      <c r="AD68" s="72"/>
    </row>
    <row r="69" spans="2:30" ht="13.15" customHeight="1" x14ac:dyDescent="0.2">
      <c r="B69" s="13">
        <v>48</v>
      </c>
      <c r="C69" s="69" t="s">
        <v>86</v>
      </c>
      <c r="D69" s="68" t="s">
        <v>34</v>
      </c>
      <c r="E69" s="68">
        <v>250</v>
      </c>
      <c r="F69" s="79"/>
      <c r="G69" s="73">
        <v>30.54</v>
      </c>
      <c r="H69" s="79"/>
      <c r="I69" s="73">
        <v>22.54</v>
      </c>
      <c r="J69" s="79"/>
      <c r="K69" s="79"/>
      <c r="L69" s="79"/>
      <c r="M69" s="79"/>
      <c r="N69" s="79"/>
      <c r="O69" s="79">
        <v>13.7</v>
      </c>
      <c r="P69" s="80"/>
      <c r="Q69" s="80">
        <f t="shared" si="2"/>
        <v>66.78</v>
      </c>
      <c r="R69" s="65">
        <f t="shared" si="8"/>
        <v>16695</v>
      </c>
      <c r="S69" s="81">
        <f t="shared" si="7"/>
        <v>16695</v>
      </c>
      <c r="T69" s="67">
        <f t="shared" si="1"/>
        <v>0</v>
      </c>
      <c r="U69" s="65"/>
      <c r="V69" s="65"/>
      <c r="W69" s="72"/>
      <c r="X69" s="72"/>
      <c r="Y69" s="72"/>
      <c r="Z69" s="72"/>
      <c r="AA69" s="72"/>
      <c r="AB69" s="72"/>
      <c r="AC69" s="72"/>
      <c r="AD69" s="72"/>
    </row>
    <row r="70" spans="2:30" ht="13.15" customHeight="1" x14ac:dyDescent="0.2">
      <c r="B70" s="13">
        <v>49</v>
      </c>
      <c r="C70" s="69" t="s">
        <v>253</v>
      </c>
      <c r="D70" s="68" t="s">
        <v>34</v>
      </c>
      <c r="E70" s="68">
        <v>50</v>
      </c>
      <c r="F70" s="79"/>
      <c r="G70" s="73">
        <v>30.54</v>
      </c>
      <c r="H70" s="79"/>
      <c r="I70" s="73">
        <v>22.54</v>
      </c>
      <c r="J70" s="79"/>
      <c r="K70" s="79"/>
      <c r="L70" s="79"/>
      <c r="M70" s="79"/>
      <c r="N70" s="79"/>
      <c r="O70" s="79">
        <v>13.7</v>
      </c>
      <c r="P70" s="80"/>
      <c r="Q70" s="80">
        <f t="shared" si="2"/>
        <v>66.78</v>
      </c>
      <c r="R70" s="65">
        <f t="shared" si="8"/>
        <v>3339</v>
      </c>
      <c r="S70" s="81">
        <f t="shared" si="7"/>
        <v>3339</v>
      </c>
      <c r="T70" s="67">
        <f t="shared" si="1"/>
        <v>0</v>
      </c>
      <c r="U70" s="65"/>
      <c r="V70" s="65"/>
      <c r="W70" s="72"/>
      <c r="X70" s="72"/>
      <c r="Y70" s="72"/>
      <c r="Z70" s="72"/>
      <c r="AA70" s="72"/>
      <c r="AB70" s="72"/>
      <c r="AC70" s="72"/>
      <c r="AD70" s="72"/>
    </row>
    <row r="71" spans="2:30" ht="13.15" customHeight="1" x14ac:dyDescent="0.2">
      <c r="B71" s="13">
        <v>50</v>
      </c>
      <c r="C71" s="69" t="s">
        <v>270</v>
      </c>
      <c r="D71" s="68" t="s">
        <v>34</v>
      </c>
      <c r="E71" s="68">
        <v>450</v>
      </c>
      <c r="F71" s="79"/>
      <c r="G71" s="73"/>
      <c r="H71" s="79"/>
      <c r="I71" s="73"/>
      <c r="J71" s="79"/>
      <c r="K71" s="79"/>
      <c r="L71" s="79"/>
      <c r="M71" s="79"/>
      <c r="N71" s="79"/>
      <c r="O71" s="79">
        <v>13.7</v>
      </c>
      <c r="P71" s="80"/>
      <c r="Q71" s="80">
        <f t="shared" si="2"/>
        <v>13.7</v>
      </c>
      <c r="R71" s="65">
        <f t="shared" si="8"/>
        <v>6165</v>
      </c>
      <c r="S71" s="81">
        <f t="shared" si="7"/>
        <v>6165</v>
      </c>
      <c r="T71" s="67">
        <f t="shared" si="1"/>
        <v>0</v>
      </c>
      <c r="U71" s="65"/>
      <c r="V71" s="65"/>
      <c r="W71" s="72"/>
      <c r="X71" s="72"/>
      <c r="Y71" s="72"/>
      <c r="Z71" s="72"/>
      <c r="AA71" s="72"/>
      <c r="AB71" s="72"/>
      <c r="AC71" s="72"/>
      <c r="AD71" s="72"/>
    </row>
    <row r="72" spans="2:30" ht="13.15" customHeight="1" x14ac:dyDescent="0.2">
      <c r="B72" s="13">
        <v>51</v>
      </c>
      <c r="C72" s="69" t="s">
        <v>99</v>
      </c>
      <c r="D72" s="68" t="s">
        <v>74</v>
      </c>
      <c r="E72" s="68">
        <v>150</v>
      </c>
      <c r="F72" s="79">
        <v>5.56</v>
      </c>
      <c r="G72" s="79">
        <v>4.26</v>
      </c>
      <c r="H72" s="79">
        <v>5.15</v>
      </c>
      <c r="I72" s="79"/>
      <c r="J72" s="79">
        <v>3</v>
      </c>
      <c r="K72" s="79"/>
      <c r="L72" s="79"/>
      <c r="M72" s="79"/>
      <c r="N72" s="79"/>
      <c r="O72" s="80">
        <v>6</v>
      </c>
      <c r="P72" s="80"/>
      <c r="Q72" s="80">
        <f t="shared" si="2"/>
        <v>23.97</v>
      </c>
      <c r="R72" s="65">
        <f t="shared" si="8"/>
        <v>3595.5</v>
      </c>
      <c r="S72" s="81">
        <f t="shared" si="7"/>
        <v>3595.5</v>
      </c>
      <c r="T72" s="67">
        <f t="shared" si="1"/>
        <v>0</v>
      </c>
      <c r="U72" s="65"/>
      <c r="V72" s="65"/>
      <c r="W72" s="72"/>
      <c r="X72" s="72"/>
      <c r="Y72" s="72"/>
      <c r="Z72" s="72"/>
      <c r="AA72" s="72"/>
      <c r="AB72" s="72"/>
      <c r="AC72" s="72"/>
      <c r="AD72" s="72"/>
    </row>
    <row r="73" spans="2:30" ht="13.15" customHeight="1" x14ac:dyDescent="0.2">
      <c r="B73" s="13">
        <v>52</v>
      </c>
      <c r="C73" s="69" t="s">
        <v>254</v>
      </c>
      <c r="D73" s="68" t="s">
        <v>74</v>
      </c>
      <c r="E73" s="68">
        <v>250</v>
      </c>
      <c r="F73" s="79">
        <v>5.56</v>
      </c>
      <c r="G73" s="79">
        <v>4.26</v>
      </c>
      <c r="H73" s="79">
        <v>5.15</v>
      </c>
      <c r="I73" s="79"/>
      <c r="J73" s="79">
        <v>3</v>
      </c>
      <c r="K73" s="79"/>
      <c r="L73" s="79"/>
      <c r="M73" s="79"/>
      <c r="N73" s="79"/>
      <c r="O73" s="80">
        <v>6</v>
      </c>
      <c r="P73" s="80"/>
      <c r="Q73" s="80">
        <f t="shared" si="2"/>
        <v>23.97</v>
      </c>
      <c r="R73" s="65">
        <f t="shared" si="3"/>
        <v>5992.5</v>
      </c>
      <c r="S73" s="81">
        <f t="shared" si="7"/>
        <v>5992.5</v>
      </c>
      <c r="T73" s="67">
        <f t="shared" si="1"/>
        <v>0</v>
      </c>
      <c r="U73" s="65"/>
      <c r="V73" s="65"/>
      <c r="W73" s="72"/>
      <c r="X73" s="72"/>
      <c r="Y73" s="72"/>
      <c r="Z73" s="72"/>
      <c r="AA73" s="72"/>
      <c r="AB73" s="72"/>
      <c r="AC73" s="72"/>
      <c r="AD73" s="72"/>
    </row>
    <row r="74" spans="2:30" ht="13.15" customHeight="1" x14ac:dyDescent="0.2">
      <c r="B74" s="13">
        <v>53</v>
      </c>
      <c r="C74" s="69" t="s">
        <v>264</v>
      </c>
      <c r="D74" s="68" t="s">
        <v>74</v>
      </c>
      <c r="E74" s="68">
        <v>250</v>
      </c>
      <c r="F74" s="79"/>
      <c r="G74" s="79">
        <v>5</v>
      </c>
      <c r="H74" s="79"/>
      <c r="I74" s="79"/>
      <c r="J74" s="79"/>
      <c r="K74" s="79"/>
      <c r="L74" s="79"/>
      <c r="M74" s="79"/>
      <c r="N74" s="79"/>
      <c r="O74" s="80"/>
      <c r="P74" s="80"/>
      <c r="Q74" s="80">
        <f t="shared" si="2"/>
        <v>5</v>
      </c>
      <c r="R74" s="65">
        <f t="shared" si="3"/>
        <v>1250</v>
      </c>
      <c r="S74" s="81">
        <f t="shared" si="7"/>
        <v>1250</v>
      </c>
      <c r="T74" s="67">
        <f t="shared" si="1"/>
        <v>0</v>
      </c>
      <c r="U74" s="65"/>
      <c r="V74" s="65"/>
      <c r="W74" s="72"/>
      <c r="X74" s="72"/>
      <c r="Y74" s="72"/>
      <c r="Z74" s="72"/>
      <c r="AA74" s="72"/>
      <c r="AB74" s="72"/>
      <c r="AC74" s="72"/>
      <c r="AD74" s="72"/>
    </row>
    <row r="75" spans="2:30" ht="13.15" customHeight="1" x14ac:dyDescent="0.2">
      <c r="B75" s="13">
        <v>54</v>
      </c>
      <c r="C75" s="69" t="s">
        <v>274</v>
      </c>
      <c r="D75" s="68" t="s">
        <v>34</v>
      </c>
      <c r="E75" s="68">
        <v>100</v>
      </c>
      <c r="F75" s="79"/>
      <c r="G75" s="79"/>
      <c r="H75" s="79"/>
      <c r="I75" s="79"/>
      <c r="J75" s="79"/>
      <c r="K75" s="79"/>
      <c r="L75" s="79"/>
      <c r="M75" s="79"/>
      <c r="N75" s="79"/>
      <c r="O75" s="80"/>
      <c r="P75" s="80">
        <v>28.5</v>
      </c>
      <c r="Q75" s="80">
        <f t="shared" si="2"/>
        <v>28.5</v>
      </c>
      <c r="R75" s="65">
        <f t="shared" si="3"/>
        <v>2850</v>
      </c>
      <c r="S75" s="66">
        <f t="shared" si="7"/>
        <v>2850</v>
      </c>
      <c r="T75" s="67">
        <f t="shared" si="1"/>
        <v>0</v>
      </c>
      <c r="U75" s="68"/>
      <c r="V75" s="68"/>
      <c r="W75" s="72"/>
      <c r="X75" s="72"/>
      <c r="Y75" s="72"/>
      <c r="Z75" s="72"/>
      <c r="AA75" s="72"/>
      <c r="AB75" s="72"/>
      <c r="AC75" s="72"/>
      <c r="AD75" s="72"/>
    </row>
    <row r="76" spans="2:30" ht="13.15" customHeight="1" x14ac:dyDescent="0.2">
      <c r="B76" s="13">
        <v>55</v>
      </c>
      <c r="C76" s="69" t="s">
        <v>279</v>
      </c>
      <c r="D76" s="68" t="s">
        <v>74</v>
      </c>
      <c r="E76" s="68">
        <v>220</v>
      </c>
      <c r="F76" s="79"/>
      <c r="G76" s="79"/>
      <c r="H76" s="79"/>
      <c r="I76" s="79"/>
      <c r="J76" s="79"/>
      <c r="K76" s="79"/>
      <c r="L76" s="79"/>
      <c r="M76" s="79"/>
      <c r="N76" s="79"/>
      <c r="O76" s="80"/>
      <c r="P76" s="80"/>
      <c r="Q76" s="80">
        <f t="shared" si="2"/>
        <v>0</v>
      </c>
      <c r="R76" s="65">
        <f t="shared" si="3"/>
        <v>0</v>
      </c>
      <c r="S76" s="66"/>
      <c r="T76" s="67">
        <f t="shared" si="1"/>
        <v>0</v>
      </c>
      <c r="U76" s="68"/>
      <c r="V76" s="68"/>
      <c r="W76" s="72"/>
      <c r="X76" s="72"/>
      <c r="Y76" s="72"/>
      <c r="Z76" s="72"/>
      <c r="AA76" s="72"/>
      <c r="AB76" s="72"/>
      <c r="AC76" s="72"/>
      <c r="AD76" s="72"/>
    </row>
    <row r="77" spans="2:30" ht="13.15" customHeight="1" x14ac:dyDescent="0.2">
      <c r="B77" s="13">
        <v>55</v>
      </c>
      <c r="C77" s="69" t="s">
        <v>291</v>
      </c>
      <c r="D77" s="68" t="s">
        <v>74</v>
      </c>
      <c r="E77" s="68">
        <v>220</v>
      </c>
      <c r="F77" s="79"/>
      <c r="G77" s="79"/>
      <c r="H77" s="79"/>
      <c r="I77" s="79"/>
      <c r="J77" s="79"/>
      <c r="K77" s="79"/>
      <c r="L77" s="79"/>
      <c r="M77" s="79"/>
      <c r="N77" s="79"/>
      <c r="O77" s="80"/>
      <c r="P77" s="80"/>
      <c r="Q77" s="80">
        <f>SUM(F77:P77)</f>
        <v>0</v>
      </c>
      <c r="R77" s="65">
        <f>SUM(Q77*E77)</f>
        <v>0</v>
      </c>
      <c r="S77" s="66"/>
      <c r="T77" s="67">
        <f>SUM(R77-S77)</f>
        <v>0</v>
      </c>
      <c r="U77" s="68"/>
      <c r="V77" s="68"/>
      <c r="W77" s="72"/>
      <c r="X77" s="72"/>
      <c r="Y77" s="72"/>
      <c r="Z77" s="72"/>
      <c r="AA77" s="72"/>
      <c r="AB77" s="72"/>
      <c r="AC77" s="72"/>
      <c r="AD77" s="72"/>
    </row>
    <row r="78" spans="2:30" ht="13.15" customHeight="1" x14ac:dyDescent="0.2">
      <c r="B78" s="13">
        <v>56</v>
      </c>
      <c r="C78" s="69" t="s">
        <v>280</v>
      </c>
      <c r="D78" s="68" t="s">
        <v>74</v>
      </c>
      <c r="E78" s="68">
        <v>220</v>
      </c>
      <c r="F78" s="79">
        <v>7.5</v>
      </c>
      <c r="G78" s="79"/>
      <c r="H78" s="79">
        <v>5</v>
      </c>
      <c r="I78" s="79"/>
      <c r="J78" s="79">
        <v>5</v>
      </c>
      <c r="K78" s="79"/>
      <c r="L78" s="79"/>
      <c r="M78" s="79"/>
      <c r="N78" s="79"/>
      <c r="O78" s="80"/>
      <c r="P78" s="80"/>
      <c r="Q78" s="80">
        <f t="shared" si="2"/>
        <v>17.5</v>
      </c>
      <c r="R78" s="65">
        <f t="shared" si="3"/>
        <v>3850</v>
      </c>
      <c r="S78" s="81">
        <f>SUM(Q78*E78)</f>
        <v>3850</v>
      </c>
      <c r="T78" s="67">
        <f t="shared" si="1"/>
        <v>0</v>
      </c>
      <c r="U78" s="68"/>
      <c r="V78" s="68"/>
      <c r="W78" s="72"/>
      <c r="X78" s="72"/>
      <c r="Y78" s="72"/>
      <c r="Z78" s="72"/>
      <c r="AA78" s="72"/>
      <c r="AB78" s="72"/>
      <c r="AC78" s="72"/>
      <c r="AD78" s="72"/>
    </row>
    <row r="79" spans="2:30" ht="13.15" customHeight="1" x14ac:dyDescent="0.2">
      <c r="B79" s="13">
        <v>57</v>
      </c>
      <c r="C79" s="69" t="s">
        <v>281</v>
      </c>
      <c r="D79" s="68" t="s">
        <v>74</v>
      </c>
      <c r="E79" s="68">
        <v>220</v>
      </c>
      <c r="F79" s="79">
        <v>7.5</v>
      </c>
      <c r="G79" s="79"/>
      <c r="H79" s="79">
        <v>5</v>
      </c>
      <c r="I79" s="79"/>
      <c r="J79" s="79">
        <v>5</v>
      </c>
      <c r="K79" s="79"/>
      <c r="L79" s="79"/>
      <c r="M79" s="79"/>
      <c r="N79" s="79"/>
      <c r="O79" s="80"/>
      <c r="P79" s="80"/>
      <c r="Q79" s="80">
        <f t="shared" si="2"/>
        <v>17.5</v>
      </c>
      <c r="R79" s="65">
        <f t="shared" si="3"/>
        <v>3850</v>
      </c>
      <c r="S79" s="81">
        <f>SUM(Q79*E79)</f>
        <v>3850</v>
      </c>
      <c r="T79" s="67">
        <f t="shared" si="1"/>
        <v>0</v>
      </c>
      <c r="U79" s="68"/>
      <c r="V79" s="68"/>
      <c r="W79" s="72"/>
      <c r="X79" s="72"/>
      <c r="Y79" s="72"/>
      <c r="Z79" s="72"/>
      <c r="AA79" s="72"/>
      <c r="AB79" s="72"/>
      <c r="AC79" s="72"/>
      <c r="AD79" s="72"/>
    </row>
    <row r="80" spans="2:30" ht="13.15" customHeight="1" x14ac:dyDescent="0.2">
      <c r="B80" s="13">
        <v>58</v>
      </c>
      <c r="C80" s="69" t="s">
        <v>282</v>
      </c>
      <c r="D80" s="68" t="s">
        <v>74</v>
      </c>
      <c r="E80" s="68">
        <v>450</v>
      </c>
      <c r="F80" s="79">
        <v>5.4</v>
      </c>
      <c r="G80" s="79"/>
      <c r="H80" s="79">
        <v>1</v>
      </c>
      <c r="I80" s="79"/>
      <c r="J80" s="79">
        <v>5</v>
      </c>
      <c r="K80" s="79"/>
      <c r="L80" s="79"/>
      <c r="M80" s="79"/>
      <c r="N80" s="79"/>
      <c r="O80" s="80"/>
      <c r="P80" s="80"/>
      <c r="Q80" s="80">
        <f t="shared" si="2"/>
        <v>11.4</v>
      </c>
      <c r="R80" s="65">
        <f t="shared" si="3"/>
        <v>5130</v>
      </c>
      <c r="S80" s="81">
        <f>SUM(Q80*E80)</f>
        <v>5130</v>
      </c>
      <c r="T80" s="67">
        <f t="shared" si="1"/>
        <v>0</v>
      </c>
      <c r="U80" s="68"/>
      <c r="V80" s="68"/>
      <c r="W80" s="72"/>
      <c r="X80" s="72"/>
      <c r="Y80" s="72"/>
      <c r="Z80" s="72"/>
      <c r="AA80" s="72"/>
      <c r="AB80" s="72"/>
      <c r="AC80" s="72"/>
      <c r="AD80" s="72"/>
    </row>
    <row r="81" spans="2:30" ht="13.15" customHeight="1" x14ac:dyDescent="0.2">
      <c r="B81" s="13">
        <v>59</v>
      </c>
      <c r="C81" s="69" t="s">
        <v>283</v>
      </c>
      <c r="D81" s="68" t="s">
        <v>74</v>
      </c>
      <c r="E81" s="68">
        <v>450</v>
      </c>
      <c r="F81" s="79"/>
      <c r="G81" s="79"/>
      <c r="H81" s="79"/>
      <c r="I81" s="79"/>
      <c r="J81" s="79"/>
      <c r="K81" s="79"/>
      <c r="L81" s="79"/>
      <c r="M81" s="79"/>
      <c r="N81" s="79"/>
      <c r="O81" s="80"/>
      <c r="P81" s="80">
        <v>3.25</v>
      </c>
      <c r="Q81" s="80">
        <f t="shared" si="2"/>
        <v>3.25</v>
      </c>
      <c r="R81" s="65">
        <f t="shared" si="3"/>
        <v>1462.5</v>
      </c>
      <c r="S81" s="66"/>
      <c r="T81" s="67">
        <f t="shared" si="1"/>
        <v>1462.5</v>
      </c>
      <c r="U81" s="65"/>
      <c r="V81" s="68"/>
      <c r="W81" s="72"/>
      <c r="X81" s="72"/>
      <c r="Y81" s="72"/>
      <c r="Z81" s="72"/>
      <c r="AA81" s="72"/>
      <c r="AB81" s="72"/>
      <c r="AC81" s="72"/>
      <c r="AD81" s="72"/>
    </row>
    <row r="82" spans="2:30" ht="13.15" customHeight="1" x14ac:dyDescent="0.2">
      <c r="B82" s="13">
        <v>60</v>
      </c>
      <c r="C82" s="69" t="s">
        <v>284</v>
      </c>
      <c r="D82" s="68" t="s">
        <v>34</v>
      </c>
      <c r="E82" s="68">
        <v>200</v>
      </c>
      <c r="F82" s="79"/>
      <c r="G82" s="79"/>
      <c r="H82" s="79"/>
      <c r="I82" s="79">
        <v>7</v>
      </c>
      <c r="J82" s="79"/>
      <c r="K82" s="79"/>
      <c r="L82" s="79"/>
      <c r="M82" s="79"/>
      <c r="N82" s="79"/>
      <c r="O82" s="80"/>
      <c r="P82" s="80"/>
      <c r="Q82" s="80">
        <f t="shared" ref="Q82:Q92" si="9">SUM(F82:P82)</f>
        <v>7</v>
      </c>
      <c r="R82" s="65">
        <f t="shared" si="3"/>
        <v>1400</v>
      </c>
      <c r="S82" s="66"/>
      <c r="T82" s="67">
        <f t="shared" si="1"/>
        <v>1400</v>
      </c>
      <c r="U82" s="65"/>
      <c r="V82" s="68"/>
      <c r="W82" s="72"/>
      <c r="X82" s="72"/>
      <c r="Y82" s="72"/>
      <c r="Z82" s="72"/>
      <c r="AA82" s="72"/>
      <c r="AB82" s="72"/>
      <c r="AC82" s="72"/>
      <c r="AD82" s="72"/>
    </row>
    <row r="83" spans="2:30" ht="13.15" customHeight="1" x14ac:dyDescent="0.2">
      <c r="B83" s="13">
        <v>60</v>
      </c>
      <c r="C83" s="69" t="s">
        <v>285</v>
      </c>
      <c r="D83" s="68" t="s">
        <v>74</v>
      </c>
      <c r="E83" s="68">
        <v>150</v>
      </c>
      <c r="F83" s="79">
        <v>3</v>
      </c>
      <c r="G83" s="79"/>
      <c r="H83" s="79">
        <v>1</v>
      </c>
      <c r="I83" s="79"/>
      <c r="J83" s="79">
        <v>0.5</v>
      </c>
      <c r="K83" s="79"/>
      <c r="L83" s="79"/>
      <c r="M83" s="79"/>
      <c r="N83" s="79"/>
      <c r="O83" s="80"/>
      <c r="P83" s="80"/>
      <c r="Q83" s="80">
        <f t="shared" si="9"/>
        <v>4.5</v>
      </c>
      <c r="R83" s="65">
        <f t="shared" si="3"/>
        <v>675</v>
      </c>
      <c r="S83" s="81">
        <f>SUM(Q83*E83)</f>
        <v>675</v>
      </c>
      <c r="T83" s="67">
        <f t="shared" si="1"/>
        <v>0</v>
      </c>
      <c r="U83" s="68"/>
      <c r="V83" s="68"/>
      <c r="W83" s="72"/>
      <c r="X83" s="72"/>
      <c r="Y83" s="72"/>
      <c r="Z83" s="72"/>
      <c r="AA83" s="72"/>
      <c r="AB83" s="72"/>
      <c r="AC83" s="72"/>
      <c r="AD83" s="72"/>
    </row>
    <row r="84" spans="2:30" ht="13.15" customHeight="1" x14ac:dyDescent="0.2">
      <c r="B84" s="13">
        <v>60</v>
      </c>
      <c r="C84" s="69" t="s">
        <v>286</v>
      </c>
      <c r="D84" s="68" t="s">
        <v>74</v>
      </c>
      <c r="E84" s="68">
        <v>45</v>
      </c>
      <c r="F84" s="79">
        <v>7</v>
      </c>
      <c r="G84" s="79"/>
      <c r="H84" s="79"/>
      <c r="I84" s="79"/>
      <c r="J84" s="79">
        <v>3</v>
      </c>
      <c r="K84" s="79"/>
      <c r="L84" s="79"/>
      <c r="M84" s="79"/>
      <c r="N84" s="79"/>
      <c r="O84" s="80"/>
      <c r="P84" s="80"/>
      <c r="Q84" s="80">
        <f t="shared" si="9"/>
        <v>10</v>
      </c>
      <c r="R84" s="65">
        <f t="shared" si="3"/>
        <v>450</v>
      </c>
      <c r="S84" s="81">
        <f>SUM(Q84*E84)</f>
        <v>450</v>
      </c>
      <c r="T84" s="67">
        <f t="shared" si="1"/>
        <v>0</v>
      </c>
      <c r="U84" s="68"/>
      <c r="V84" s="68"/>
      <c r="W84" s="72"/>
      <c r="X84" s="72"/>
      <c r="Y84" s="72"/>
      <c r="Z84" s="72"/>
      <c r="AA84" s="72"/>
      <c r="AB84" s="72"/>
      <c r="AC84" s="72"/>
      <c r="AD84" s="72"/>
    </row>
    <row r="85" spans="2:30" ht="13.15" customHeight="1" x14ac:dyDescent="0.2">
      <c r="B85" s="13">
        <v>60</v>
      </c>
      <c r="C85" s="69" t="s">
        <v>287</v>
      </c>
      <c r="D85" s="68" t="s">
        <v>35</v>
      </c>
      <c r="E85" s="68">
        <v>200</v>
      </c>
      <c r="F85" s="79">
        <v>6</v>
      </c>
      <c r="G85" s="79"/>
      <c r="H85" s="79">
        <v>1</v>
      </c>
      <c r="I85" s="79"/>
      <c r="J85" s="79">
        <v>1</v>
      </c>
      <c r="K85" s="79"/>
      <c r="L85" s="79"/>
      <c r="M85" s="79"/>
      <c r="N85" s="79"/>
      <c r="O85" s="80"/>
      <c r="P85" s="80"/>
      <c r="Q85" s="80">
        <f t="shared" si="9"/>
        <v>8</v>
      </c>
      <c r="R85" s="65">
        <f t="shared" si="3"/>
        <v>1600</v>
      </c>
      <c r="S85" s="81">
        <f>SUM(Q85*E85)</f>
        <v>1600</v>
      </c>
      <c r="T85" s="67">
        <f t="shared" si="1"/>
        <v>0</v>
      </c>
      <c r="U85" s="68"/>
      <c r="V85" s="68"/>
      <c r="W85" s="72"/>
      <c r="X85" s="72"/>
      <c r="Y85" s="72"/>
      <c r="Z85" s="72"/>
      <c r="AA85" s="72"/>
      <c r="AB85" s="72"/>
      <c r="AC85" s="72"/>
      <c r="AD85" s="72"/>
    </row>
    <row r="86" spans="2:30" ht="13.15" customHeight="1" x14ac:dyDescent="0.2">
      <c r="B86" s="13">
        <v>60</v>
      </c>
      <c r="C86" s="69" t="s">
        <v>288</v>
      </c>
      <c r="D86" s="68" t="s">
        <v>74</v>
      </c>
      <c r="E86" s="68">
        <v>150</v>
      </c>
      <c r="F86" s="79">
        <v>3</v>
      </c>
      <c r="G86" s="79"/>
      <c r="H86" s="79">
        <v>1</v>
      </c>
      <c r="I86" s="79"/>
      <c r="J86" s="79">
        <v>0.5</v>
      </c>
      <c r="K86" s="79"/>
      <c r="L86" s="79"/>
      <c r="M86" s="79"/>
      <c r="N86" s="79"/>
      <c r="O86" s="80"/>
      <c r="P86" s="80"/>
      <c r="Q86" s="80">
        <f t="shared" si="9"/>
        <v>4.5</v>
      </c>
      <c r="R86" s="65">
        <f t="shared" si="3"/>
        <v>675</v>
      </c>
      <c r="S86" s="81">
        <f>SUM(Q86*E86)</f>
        <v>675</v>
      </c>
      <c r="T86" s="67">
        <f t="shared" si="1"/>
        <v>0</v>
      </c>
      <c r="U86" s="68"/>
      <c r="V86" s="68"/>
      <c r="W86" s="72"/>
      <c r="X86" s="72"/>
      <c r="Y86" s="72"/>
      <c r="Z86" s="72"/>
      <c r="AA86" s="72"/>
      <c r="AB86" s="72"/>
      <c r="AC86" s="72"/>
      <c r="AD86" s="72"/>
    </row>
    <row r="87" spans="2:30" ht="13.15" customHeight="1" x14ac:dyDescent="0.2">
      <c r="B87" s="13">
        <v>60</v>
      </c>
      <c r="C87" s="69" t="s">
        <v>289</v>
      </c>
      <c r="D87" s="68" t="s">
        <v>74</v>
      </c>
      <c r="E87" s="68">
        <v>250</v>
      </c>
      <c r="F87" s="79">
        <v>5.4</v>
      </c>
      <c r="G87" s="79"/>
      <c r="H87" s="79">
        <v>1</v>
      </c>
      <c r="I87" s="79"/>
      <c r="J87" s="79">
        <v>5</v>
      </c>
      <c r="K87" s="79"/>
      <c r="L87" s="79"/>
      <c r="M87" s="79"/>
      <c r="N87" s="79"/>
      <c r="O87" s="80"/>
      <c r="P87" s="80"/>
      <c r="Q87" s="80">
        <f t="shared" si="9"/>
        <v>11.4</v>
      </c>
      <c r="R87" s="65">
        <f t="shared" si="3"/>
        <v>2850</v>
      </c>
      <c r="S87" s="81">
        <f>SUM(Q87*E87)</f>
        <v>2850</v>
      </c>
      <c r="T87" s="67">
        <f t="shared" si="1"/>
        <v>0</v>
      </c>
      <c r="U87" s="68"/>
      <c r="V87" s="68"/>
      <c r="W87" s="72"/>
      <c r="X87" s="72"/>
      <c r="Y87" s="72"/>
      <c r="Z87" s="72"/>
      <c r="AA87" s="72"/>
      <c r="AB87" s="72"/>
      <c r="AC87" s="72"/>
      <c r="AD87" s="72"/>
    </row>
    <row r="88" spans="2:30" ht="13.15" customHeight="1" x14ac:dyDescent="0.2">
      <c r="B88" s="13">
        <v>60</v>
      </c>
      <c r="C88" s="69" t="s">
        <v>226</v>
      </c>
      <c r="D88" s="68" t="s">
        <v>35</v>
      </c>
      <c r="E88" s="68">
        <v>250</v>
      </c>
      <c r="F88" s="79"/>
      <c r="G88" s="79"/>
      <c r="H88" s="79"/>
      <c r="I88" s="79"/>
      <c r="J88" s="79"/>
      <c r="K88" s="79"/>
      <c r="L88" s="79"/>
      <c r="M88" s="79"/>
      <c r="N88" s="79"/>
      <c r="O88" s="80"/>
      <c r="P88" s="80">
        <v>4</v>
      </c>
      <c r="Q88" s="80">
        <f t="shared" si="9"/>
        <v>4</v>
      </c>
      <c r="R88" s="65">
        <f t="shared" si="3"/>
        <v>1000</v>
      </c>
      <c r="S88" s="66"/>
      <c r="T88" s="67">
        <f t="shared" si="1"/>
        <v>1000</v>
      </c>
      <c r="U88" s="65"/>
      <c r="V88" s="68"/>
      <c r="W88" s="72"/>
      <c r="X88" s="72"/>
      <c r="Y88" s="72"/>
      <c r="Z88" s="72"/>
      <c r="AA88" s="72"/>
      <c r="AB88" s="72"/>
      <c r="AC88" s="72"/>
      <c r="AD88" s="72"/>
    </row>
    <row r="89" spans="2:30" ht="13.15" customHeight="1" x14ac:dyDescent="0.2">
      <c r="B89" s="13">
        <v>60</v>
      </c>
      <c r="C89" s="69" t="s">
        <v>290</v>
      </c>
      <c r="D89" s="68" t="s">
        <v>35</v>
      </c>
      <c r="E89" s="68">
        <v>150</v>
      </c>
      <c r="F89" s="79"/>
      <c r="G89" s="79">
        <v>4</v>
      </c>
      <c r="H89" s="79"/>
      <c r="I89" s="79"/>
      <c r="J89" s="79"/>
      <c r="K89" s="79"/>
      <c r="L89" s="79"/>
      <c r="M89" s="79"/>
      <c r="N89" s="79"/>
      <c r="O89" s="80"/>
      <c r="P89" s="80"/>
      <c r="Q89" s="80">
        <f t="shared" si="9"/>
        <v>4</v>
      </c>
      <c r="R89" s="65">
        <f t="shared" si="3"/>
        <v>600</v>
      </c>
      <c r="S89" s="81">
        <f>SUM(Q89*E89)</f>
        <v>600</v>
      </c>
      <c r="T89" s="67">
        <f t="shared" si="1"/>
        <v>0</v>
      </c>
      <c r="U89" s="68"/>
      <c r="V89" s="68"/>
      <c r="W89" s="72"/>
      <c r="X89" s="72"/>
      <c r="Y89" s="72"/>
      <c r="Z89" s="72"/>
      <c r="AA89" s="72"/>
      <c r="AB89" s="72"/>
      <c r="AC89" s="72"/>
      <c r="AD89" s="72"/>
    </row>
    <row r="90" spans="2:30" ht="13.15" customHeight="1" x14ac:dyDescent="0.2">
      <c r="B90" s="13">
        <v>60</v>
      </c>
      <c r="C90" s="69" t="s">
        <v>292</v>
      </c>
      <c r="D90" s="68" t="s">
        <v>74</v>
      </c>
      <c r="E90" s="68">
        <v>100</v>
      </c>
      <c r="F90" s="79">
        <v>5</v>
      </c>
      <c r="G90" s="79"/>
      <c r="H90" s="79">
        <v>5</v>
      </c>
      <c r="I90" s="79">
        <v>5</v>
      </c>
      <c r="J90" s="79">
        <v>5</v>
      </c>
      <c r="K90" s="79"/>
      <c r="L90" s="79"/>
      <c r="M90" s="79"/>
      <c r="N90" s="79"/>
      <c r="O90" s="80"/>
      <c r="P90" s="80"/>
      <c r="Q90" s="80">
        <f t="shared" si="9"/>
        <v>20</v>
      </c>
      <c r="R90" s="65">
        <f t="shared" si="3"/>
        <v>2000</v>
      </c>
      <c r="S90" s="81">
        <f>SUM(Q90*E90)</f>
        <v>2000</v>
      </c>
      <c r="T90" s="67">
        <f t="shared" si="1"/>
        <v>0</v>
      </c>
      <c r="U90" s="68"/>
      <c r="V90" s="68"/>
      <c r="W90" s="72"/>
      <c r="X90" s="72"/>
      <c r="Y90" s="72"/>
      <c r="Z90" s="72"/>
      <c r="AA90" s="72"/>
      <c r="AB90" s="72"/>
      <c r="AC90" s="72"/>
      <c r="AD90" s="72"/>
    </row>
    <row r="91" spans="2:30" ht="13.15" customHeight="1" x14ac:dyDescent="0.2">
      <c r="B91" s="13">
        <v>60</v>
      </c>
      <c r="C91" s="69" t="s">
        <v>315</v>
      </c>
      <c r="D91" s="68" t="s">
        <v>130</v>
      </c>
      <c r="E91" s="68">
        <v>2500</v>
      </c>
      <c r="F91" s="79"/>
      <c r="G91" s="79"/>
      <c r="H91" s="79"/>
      <c r="I91" s="79"/>
      <c r="J91" s="79"/>
      <c r="K91" s="79"/>
      <c r="L91" s="79"/>
      <c r="M91" s="79"/>
      <c r="N91" s="79"/>
      <c r="O91" s="80"/>
      <c r="P91" s="80">
        <v>1</v>
      </c>
      <c r="Q91" s="80">
        <f t="shared" si="9"/>
        <v>1</v>
      </c>
      <c r="R91" s="65">
        <f t="shared" si="3"/>
        <v>2500</v>
      </c>
      <c r="S91" s="66">
        <f>SUM(Q91*E91)</f>
        <v>2500</v>
      </c>
      <c r="T91" s="67">
        <f t="shared" si="1"/>
        <v>0</v>
      </c>
      <c r="U91" s="68"/>
      <c r="V91" s="68"/>
      <c r="W91" s="72"/>
      <c r="X91" s="72"/>
      <c r="Y91" s="72"/>
      <c r="Z91" s="72"/>
      <c r="AA91" s="72"/>
      <c r="AB91" s="72"/>
      <c r="AC91" s="72"/>
      <c r="AD91" s="72"/>
    </row>
    <row r="92" spans="2:30" ht="13.15" customHeight="1" x14ac:dyDescent="0.2">
      <c r="B92" s="13">
        <v>60</v>
      </c>
      <c r="C92" s="69"/>
      <c r="D92" s="68"/>
      <c r="E92" s="68"/>
      <c r="F92" s="79"/>
      <c r="G92" s="79"/>
      <c r="H92" s="79"/>
      <c r="I92" s="79"/>
      <c r="J92" s="79"/>
      <c r="K92" s="79"/>
      <c r="L92" s="79"/>
      <c r="M92" s="79"/>
      <c r="N92" s="79"/>
      <c r="O92" s="80"/>
      <c r="P92" s="80"/>
      <c r="Q92" s="80">
        <f t="shared" si="9"/>
        <v>0</v>
      </c>
      <c r="R92" s="65">
        <f t="shared" si="3"/>
        <v>0</v>
      </c>
      <c r="S92" s="66"/>
      <c r="T92" s="67">
        <f t="shared" si="1"/>
        <v>0</v>
      </c>
      <c r="U92" s="68"/>
      <c r="V92" s="68"/>
      <c r="W92" s="72"/>
      <c r="X92" s="72"/>
      <c r="Y92" s="72"/>
      <c r="Z92" s="72"/>
      <c r="AA92" s="72"/>
      <c r="AB92" s="72"/>
      <c r="AC92" s="72"/>
      <c r="AD92" s="72"/>
    </row>
    <row r="93" spans="2:30" ht="13.15" customHeight="1" x14ac:dyDescent="0.2">
      <c r="B93" s="13">
        <v>60</v>
      </c>
      <c r="C93" s="69"/>
      <c r="D93" s="68"/>
      <c r="E93" s="68"/>
      <c r="F93" s="79"/>
      <c r="G93" s="79"/>
      <c r="H93" s="79"/>
      <c r="I93" s="79"/>
      <c r="J93" s="79"/>
      <c r="K93" s="79"/>
      <c r="L93" s="79"/>
      <c r="M93" s="79"/>
      <c r="N93" s="79"/>
      <c r="O93" s="80"/>
      <c r="P93" s="80"/>
      <c r="Q93" s="80">
        <f t="shared" si="2"/>
        <v>0</v>
      </c>
      <c r="R93" s="65">
        <f>SUM(Q93*E93)</f>
        <v>0</v>
      </c>
      <c r="S93" s="66"/>
      <c r="T93" s="67">
        <f>SUM(R93-S93)</f>
        <v>0</v>
      </c>
      <c r="U93" s="68"/>
      <c r="V93" s="68"/>
      <c r="W93" s="72"/>
      <c r="X93" s="72"/>
      <c r="Y93" s="72"/>
      <c r="Z93" s="72"/>
      <c r="AA93" s="72"/>
      <c r="AB93" s="72"/>
      <c r="AC93" s="72"/>
      <c r="AD93" s="72"/>
    </row>
    <row r="94" spans="2:30" ht="13.15" customHeight="1" x14ac:dyDescent="0.2">
      <c r="B94" s="2"/>
      <c r="C94" s="82" t="s">
        <v>72</v>
      </c>
      <c r="D94" s="68"/>
      <c r="E94" s="68"/>
      <c r="F94" s="79"/>
      <c r="G94" s="79"/>
      <c r="H94" s="79"/>
      <c r="I94" s="79"/>
      <c r="J94" s="79"/>
      <c r="K94" s="79"/>
      <c r="L94" s="79"/>
      <c r="M94" s="79"/>
      <c r="N94" s="79"/>
      <c r="O94" s="80"/>
      <c r="P94" s="80"/>
      <c r="Q94" s="80">
        <f t="shared" si="2"/>
        <v>0</v>
      </c>
      <c r="R94" s="65"/>
      <c r="S94" s="66"/>
      <c r="T94" s="67">
        <f t="shared" si="1"/>
        <v>0</v>
      </c>
      <c r="U94" s="68"/>
      <c r="V94" s="68"/>
      <c r="W94" s="72"/>
      <c r="X94" s="72"/>
      <c r="Y94" s="72"/>
      <c r="Z94" s="72"/>
      <c r="AA94" s="72"/>
      <c r="AB94" s="72"/>
      <c r="AC94" s="72"/>
      <c r="AD94" s="72"/>
    </row>
    <row r="95" spans="2:30" x14ac:dyDescent="0.2">
      <c r="B95" s="2">
        <v>1</v>
      </c>
      <c r="C95" s="69" t="s">
        <v>84</v>
      </c>
      <c r="D95" s="68" t="s">
        <v>34</v>
      </c>
      <c r="E95" s="68">
        <v>50</v>
      </c>
      <c r="F95" s="79"/>
      <c r="G95" s="79"/>
      <c r="H95" s="79"/>
      <c r="I95" s="79">
        <f>SUM(I13)</f>
        <v>9.7012</v>
      </c>
      <c r="J95" s="79"/>
      <c r="K95" s="79"/>
      <c r="L95" s="79"/>
      <c r="M95" s="79"/>
      <c r="N95" s="79"/>
      <c r="O95" s="80"/>
      <c r="P95" s="80"/>
      <c r="Q95" s="80">
        <f t="shared" si="2"/>
        <v>9.7012</v>
      </c>
      <c r="R95" s="65">
        <f t="shared" si="3"/>
        <v>485.06</v>
      </c>
      <c r="S95" s="66">
        <f>SUM(Q95*E95)</f>
        <v>485.06</v>
      </c>
      <c r="T95" s="67">
        <f t="shared" si="1"/>
        <v>0</v>
      </c>
      <c r="U95" s="68"/>
      <c r="V95" s="68"/>
      <c r="W95" s="72"/>
      <c r="X95" s="72"/>
      <c r="Y95" s="72"/>
      <c r="Z95" s="72"/>
      <c r="AA95" s="72"/>
      <c r="AB95" s="72"/>
      <c r="AC95" s="72"/>
      <c r="AD95" s="72"/>
    </row>
    <row r="96" spans="2:30" ht="13.5" thickBot="1" x14ac:dyDescent="0.25">
      <c r="B96" s="2">
        <v>2</v>
      </c>
      <c r="C96" s="83" t="s">
        <v>87</v>
      </c>
      <c r="D96" s="84" t="s">
        <v>34</v>
      </c>
      <c r="E96" s="84"/>
      <c r="F96" s="85">
        <f>SUM(F12)</f>
        <v>19.651100000000003</v>
      </c>
      <c r="G96" s="85"/>
      <c r="H96" s="85"/>
      <c r="I96" s="85"/>
      <c r="J96" s="85"/>
      <c r="K96" s="85"/>
      <c r="L96" s="85"/>
      <c r="M96" s="85"/>
      <c r="N96" s="85"/>
      <c r="O96" s="86"/>
      <c r="P96" s="86"/>
      <c r="Q96" s="80">
        <f t="shared" si="2"/>
        <v>19.651100000000003</v>
      </c>
      <c r="R96" s="71">
        <f t="shared" si="3"/>
        <v>0</v>
      </c>
      <c r="S96" s="66"/>
      <c r="T96" s="67">
        <f t="shared" si="1"/>
        <v>0</v>
      </c>
      <c r="U96" s="68"/>
      <c r="V96" s="68"/>
      <c r="W96" s="72"/>
      <c r="X96" s="72"/>
      <c r="Y96" s="72"/>
      <c r="Z96" s="72"/>
      <c r="AA96" s="72"/>
      <c r="AB96" s="72"/>
      <c r="AC96" s="72"/>
      <c r="AD96" s="72"/>
    </row>
    <row r="97" spans="2:30" x14ac:dyDescent="0.2">
      <c r="B97" s="13">
        <v>3</v>
      </c>
      <c r="C97" s="87" t="s">
        <v>83</v>
      </c>
      <c r="D97" s="88" t="s">
        <v>74</v>
      </c>
      <c r="E97" s="88">
        <v>50</v>
      </c>
      <c r="F97" s="89">
        <f>SUM(F10)</f>
        <v>17.760000000000002</v>
      </c>
      <c r="G97" s="90">
        <v>2.85</v>
      </c>
      <c r="H97" s="89">
        <v>3.5</v>
      </c>
      <c r="I97" s="89">
        <v>5</v>
      </c>
      <c r="J97" s="79">
        <v>3.16</v>
      </c>
      <c r="K97" s="89"/>
      <c r="L97" s="89"/>
      <c r="M97" s="89"/>
      <c r="N97" s="89"/>
      <c r="O97" s="91"/>
      <c r="P97" s="92">
        <v>6</v>
      </c>
      <c r="Q97" s="80">
        <f t="shared" si="2"/>
        <v>38.270000000000003</v>
      </c>
      <c r="R97" s="93">
        <f t="shared" si="3"/>
        <v>1913.5000000000002</v>
      </c>
      <c r="S97" s="81">
        <f>SUM(W97*E97)</f>
        <v>0</v>
      </c>
      <c r="T97" s="67">
        <f t="shared" si="1"/>
        <v>1913.5000000000002</v>
      </c>
      <c r="U97" s="68"/>
      <c r="V97" s="68"/>
      <c r="W97" s="94"/>
      <c r="X97" s="72"/>
      <c r="Y97" s="72"/>
      <c r="Z97" s="72"/>
      <c r="AA97" s="72"/>
      <c r="AB97" s="72"/>
      <c r="AC97" s="72"/>
      <c r="AD97" s="72"/>
    </row>
    <row r="98" spans="2:30" ht="14.1" customHeight="1" x14ac:dyDescent="0.2">
      <c r="B98" s="13">
        <v>4</v>
      </c>
      <c r="C98" s="95" t="s">
        <v>104</v>
      </c>
      <c r="D98" s="68" t="s">
        <v>34</v>
      </c>
      <c r="E98" s="68"/>
      <c r="F98" s="79"/>
      <c r="G98" s="79"/>
      <c r="H98" s="79"/>
      <c r="I98" s="79"/>
      <c r="J98" s="79"/>
      <c r="K98" s="79"/>
      <c r="L98" s="79"/>
      <c r="M98" s="79"/>
      <c r="N98" s="79"/>
      <c r="O98" s="80"/>
      <c r="P98" s="80"/>
      <c r="Q98" s="80">
        <f t="shared" si="2"/>
        <v>0</v>
      </c>
      <c r="R98" s="96">
        <f t="shared" si="3"/>
        <v>0</v>
      </c>
      <c r="S98" s="81">
        <f t="shared" ref="S98:S108" si="10">SUM(W98*E98)</f>
        <v>0</v>
      </c>
      <c r="T98" s="67">
        <f t="shared" si="1"/>
        <v>0</v>
      </c>
      <c r="U98" s="68"/>
      <c r="V98" s="68"/>
      <c r="W98" s="72"/>
      <c r="X98" s="72"/>
      <c r="Y98" s="72"/>
      <c r="Z98" s="72"/>
      <c r="AA98" s="72"/>
      <c r="AB98" s="72"/>
      <c r="AC98" s="72"/>
      <c r="AD98" s="72"/>
    </row>
    <row r="99" spans="2:30" ht="13.15" customHeight="1" x14ac:dyDescent="0.2">
      <c r="B99" s="13">
        <v>5</v>
      </c>
      <c r="C99" s="95" t="s">
        <v>171</v>
      </c>
      <c r="D99" s="68" t="s">
        <v>74</v>
      </c>
      <c r="E99" s="68">
        <v>250</v>
      </c>
      <c r="F99" s="79">
        <f>SUM(F10)</f>
        <v>17.760000000000002</v>
      </c>
      <c r="G99" s="79">
        <v>0.93</v>
      </c>
      <c r="H99" s="79">
        <v>3.5</v>
      </c>
      <c r="I99" s="79">
        <v>5</v>
      </c>
      <c r="J99" s="79">
        <v>3.16</v>
      </c>
      <c r="K99" s="79"/>
      <c r="L99" s="79"/>
      <c r="M99" s="79"/>
      <c r="N99" s="79"/>
      <c r="O99" s="80"/>
      <c r="P99" s="80"/>
      <c r="Q99" s="80">
        <f t="shared" ref="Q99:Q149" si="11">SUM(F99:P99)</f>
        <v>30.35</v>
      </c>
      <c r="R99" s="96">
        <f t="shared" si="3"/>
        <v>7587.5</v>
      </c>
      <c r="S99" s="81">
        <f t="shared" si="10"/>
        <v>0</v>
      </c>
      <c r="T99" s="67">
        <f t="shared" si="1"/>
        <v>7587.5</v>
      </c>
      <c r="U99" s="68"/>
      <c r="V99" s="68"/>
      <c r="W99" s="94"/>
      <c r="X99" s="72"/>
      <c r="Y99" s="72"/>
      <c r="Z99" s="72"/>
      <c r="AA99" s="72"/>
      <c r="AB99" s="72"/>
      <c r="AC99" s="72"/>
      <c r="AD99" s="72"/>
    </row>
    <row r="100" spans="2:30" x14ac:dyDescent="0.2">
      <c r="B100" s="13">
        <v>6</v>
      </c>
      <c r="C100" s="97" t="s">
        <v>85</v>
      </c>
      <c r="D100" s="68" t="s">
        <v>74</v>
      </c>
      <c r="E100" s="68">
        <v>150</v>
      </c>
      <c r="F100" s="79">
        <f>SUM(F99)</f>
        <v>17.760000000000002</v>
      </c>
      <c r="G100" s="79">
        <v>0.93</v>
      </c>
      <c r="H100" s="79">
        <v>3.5</v>
      </c>
      <c r="I100" s="79">
        <v>5</v>
      </c>
      <c r="J100" s="79">
        <v>3.16</v>
      </c>
      <c r="K100" s="79"/>
      <c r="L100" s="79"/>
      <c r="M100" s="79"/>
      <c r="N100" s="79"/>
      <c r="O100" s="80"/>
      <c r="P100" s="80">
        <v>6</v>
      </c>
      <c r="Q100" s="80">
        <f t="shared" si="11"/>
        <v>36.35</v>
      </c>
      <c r="R100" s="96">
        <f t="shared" si="3"/>
        <v>5452.5</v>
      </c>
      <c r="S100" s="81">
        <f t="shared" si="10"/>
        <v>0</v>
      </c>
      <c r="T100" s="67">
        <f t="shared" si="1"/>
        <v>5452.5</v>
      </c>
      <c r="U100" s="68"/>
      <c r="V100" s="68"/>
      <c r="W100" s="94"/>
      <c r="X100" s="72"/>
      <c r="Y100" s="72"/>
      <c r="Z100" s="72"/>
      <c r="AA100" s="72"/>
      <c r="AB100" s="72"/>
      <c r="AC100" s="72"/>
      <c r="AD100" s="72"/>
    </row>
    <row r="101" spans="2:30" x14ac:dyDescent="0.2">
      <c r="B101" s="13">
        <v>7</v>
      </c>
      <c r="C101" s="97" t="s">
        <v>86</v>
      </c>
      <c r="D101" s="68" t="s">
        <v>74</v>
      </c>
      <c r="E101" s="68">
        <v>250</v>
      </c>
      <c r="F101" s="79">
        <f>SUM(F100)</f>
        <v>17.760000000000002</v>
      </c>
      <c r="G101" s="79">
        <v>0.93</v>
      </c>
      <c r="H101" s="79">
        <v>3.5</v>
      </c>
      <c r="I101" s="79">
        <v>5</v>
      </c>
      <c r="J101" s="79">
        <v>3.16</v>
      </c>
      <c r="K101" s="79"/>
      <c r="L101" s="79"/>
      <c r="M101" s="79"/>
      <c r="N101" s="79"/>
      <c r="O101" s="80"/>
      <c r="P101" s="80">
        <v>6</v>
      </c>
      <c r="Q101" s="80">
        <f t="shared" si="11"/>
        <v>36.35</v>
      </c>
      <c r="R101" s="96">
        <f t="shared" si="3"/>
        <v>9087.5</v>
      </c>
      <c r="S101" s="81">
        <f t="shared" si="10"/>
        <v>0</v>
      </c>
      <c r="T101" s="67">
        <f t="shared" si="1"/>
        <v>9087.5</v>
      </c>
      <c r="U101" s="68"/>
      <c r="V101" s="68"/>
      <c r="W101" s="94"/>
      <c r="X101" s="72"/>
      <c r="Y101" s="72"/>
      <c r="Z101" s="72"/>
      <c r="AA101" s="72"/>
      <c r="AB101" s="72"/>
      <c r="AC101" s="72"/>
      <c r="AD101" s="72"/>
    </row>
    <row r="102" spans="2:30" x14ac:dyDescent="0.2">
      <c r="B102" s="13">
        <v>8</v>
      </c>
      <c r="C102" s="95" t="s">
        <v>73</v>
      </c>
      <c r="D102" s="68" t="s">
        <v>74</v>
      </c>
      <c r="E102" s="68">
        <v>250</v>
      </c>
      <c r="F102" s="79">
        <f>SUM(F101)</f>
        <v>17.760000000000002</v>
      </c>
      <c r="G102" s="79">
        <v>0.93</v>
      </c>
      <c r="H102" s="79">
        <v>3.5</v>
      </c>
      <c r="I102" s="79">
        <v>5</v>
      </c>
      <c r="J102" s="79">
        <v>3.16</v>
      </c>
      <c r="K102" s="79"/>
      <c r="L102" s="79"/>
      <c r="M102" s="79"/>
      <c r="N102" s="79"/>
      <c r="O102" s="80"/>
      <c r="P102" s="80">
        <v>6</v>
      </c>
      <c r="Q102" s="80">
        <f t="shared" si="11"/>
        <v>36.35</v>
      </c>
      <c r="R102" s="96">
        <f t="shared" si="3"/>
        <v>9087.5</v>
      </c>
      <c r="S102" s="81">
        <f>SUM(R102)</f>
        <v>9087.5</v>
      </c>
      <c r="T102" s="67">
        <f t="shared" si="1"/>
        <v>0</v>
      </c>
      <c r="U102" s="65"/>
      <c r="V102" s="65"/>
      <c r="W102" s="72"/>
      <c r="X102" s="72"/>
      <c r="Y102" s="72"/>
      <c r="Z102" s="72"/>
      <c r="AA102" s="72"/>
      <c r="AB102" s="72"/>
      <c r="AC102" s="72"/>
      <c r="AD102" s="72"/>
    </row>
    <row r="103" spans="2:30" x14ac:dyDescent="0.2">
      <c r="B103" s="13">
        <v>9</v>
      </c>
      <c r="C103" s="95" t="s">
        <v>172</v>
      </c>
      <c r="D103" s="68" t="s">
        <v>74</v>
      </c>
      <c r="E103" s="68">
        <v>150</v>
      </c>
      <c r="F103" s="79">
        <f>SUM(F10)</f>
        <v>17.760000000000002</v>
      </c>
      <c r="G103" s="79">
        <v>4.0999999999999996</v>
      </c>
      <c r="H103" s="79">
        <v>11.04</v>
      </c>
      <c r="I103" s="79">
        <v>5</v>
      </c>
      <c r="J103" s="79">
        <v>4.4000000000000004</v>
      </c>
      <c r="K103" s="79"/>
      <c r="L103" s="79"/>
      <c r="M103" s="79"/>
      <c r="N103" s="79"/>
      <c r="O103" s="80"/>
      <c r="P103" s="80"/>
      <c r="Q103" s="80">
        <f t="shared" si="11"/>
        <v>42.3</v>
      </c>
      <c r="R103" s="96">
        <f t="shared" si="3"/>
        <v>6345</v>
      </c>
      <c r="S103" s="81">
        <f t="shared" si="10"/>
        <v>0</v>
      </c>
      <c r="T103" s="67">
        <f t="shared" si="1"/>
        <v>6345</v>
      </c>
      <c r="U103" s="68"/>
      <c r="V103" s="68"/>
      <c r="W103" s="94"/>
      <c r="X103" s="72"/>
      <c r="Y103" s="72"/>
      <c r="Z103" s="72"/>
      <c r="AA103" s="72"/>
      <c r="AB103" s="72"/>
      <c r="AC103" s="72"/>
      <c r="AD103" s="72"/>
    </row>
    <row r="104" spans="2:30" x14ac:dyDescent="0.2">
      <c r="B104" s="13">
        <v>10</v>
      </c>
      <c r="C104" s="98" t="s">
        <v>105</v>
      </c>
      <c r="D104" s="68" t="s">
        <v>74</v>
      </c>
      <c r="E104" s="68"/>
      <c r="F104" s="79">
        <f>SUM(F10)</f>
        <v>17.760000000000002</v>
      </c>
      <c r="G104" s="79"/>
      <c r="H104" s="79"/>
      <c r="I104" s="79"/>
      <c r="J104" s="79"/>
      <c r="K104" s="79"/>
      <c r="L104" s="79"/>
      <c r="M104" s="79"/>
      <c r="N104" s="79"/>
      <c r="O104" s="80"/>
      <c r="P104" s="80"/>
      <c r="Q104" s="80">
        <f t="shared" si="11"/>
        <v>17.760000000000002</v>
      </c>
      <c r="R104" s="96">
        <f t="shared" si="3"/>
        <v>0</v>
      </c>
      <c r="S104" s="81">
        <f t="shared" si="10"/>
        <v>0</v>
      </c>
      <c r="T104" s="67">
        <f t="shared" si="1"/>
        <v>0</v>
      </c>
      <c r="U104" s="68"/>
      <c r="V104" s="68"/>
      <c r="W104" s="72"/>
      <c r="X104" s="72"/>
      <c r="Y104" s="72"/>
      <c r="Z104" s="72"/>
      <c r="AA104" s="72"/>
      <c r="AB104" s="72"/>
      <c r="AC104" s="72"/>
      <c r="AD104" s="72"/>
    </row>
    <row r="105" spans="2:30" x14ac:dyDescent="0.2">
      <c r="B105" s="13">
        <v>11</v>
      </c>
      <c r="C105" s="95" t="s">
        <v>109</v>
      </c>
      <c r="D105" s="68" t="s">
        <v>74</v>
      </c>
      <c r="E105" s="68">
        <v>650</v>
      </c>
      <c r="F105" s="79"/>
      <c r="G105" s="73">
        <v>1.55</v>
      </c>
      <c r="H105" s="73">
        <v>1.73</v>
      </c>
      <c r="I105" s="79"/>
      <c r="J105" s="79">
        <v>3.16</v>
      </c>
      <c r="K105" s="79"/>
      <c r="L105" s="79"/>
      <c r="M105" s="79"/>
      <c r="N105" s="79"/>
      <c r="O105" s="80"/>
      <c r="P105" s="80"/>
      <c r="Q105" s="80">
        <f t="shared" si="11"/>
        <v>6.44</v>
      </c>
      <c r="R105" s="96">
        <f>SUM(Q105*E105)</f>
        <v>4186</v>
      </c>
      <c r="S105" s="81">
        <f t="shared" si="10"/>
        <v>0</v>
      </c>
      <c r="T105" s="67">
        <f t="shared" si="1"/>
        <v>4186</v>
      </c>
      <c r="U105" s="68"/>
      <c r="V105" s="68"/>
      <c r="W105" s="94"/>
      <c r="X105" s="72"/>
      <c r="Y105" s="72"/>
      <c r="Z105" s="72"/>
      <c r="AA105" s="72"/>
      <c r="AB105" s="72"/>
      <c r="AC105" s="72"/>
      <c r="AD105" s="72"/>
    </row>
    <row r="106" spans="2:30" x14ac:dyDescent="0.2">
      <c r="B106" s="13">
        <v>12</v>
      </c>
      <c r="C106" s="95" t="s">
        <v>210</v>
      </c>
      <c r="D106" s="68" t="s">
        <v>74</v>
      </c>
      <c r="E106" s="68">
        <v>650</v>
      </c>
      <c r="F106" s="79"/>
      <c r="G106" s="73">
        <v>2.85</v>
      </c>
      <c r="H106" s="73">
        <v>1.73</v>
      </c>
      <c r="I106" s="79"/>
      <c r="J106" s="79">
        <v>3.16</v>
      </c>
      <c r="K106" s="79"/>
      <c r="L106" s="79"/>
      <c r="M106" s="79"/>
      <c r="N106" s="79"/>
      <c r="O106" s="80"/>
      <c r="P106" s="80"/>
      <c r="Q106" s="80">
        <f t="shared" si="11"/>
        <v>7.74</v>
      </c>
      <c r="R106" s="96">
        <f>SUM(Q106*E106)</f>
        <v>5031</v>
      </c>
      <c r="S106" s="81">
        <f t="shared" si="10"/>
        <v>0</v>
      </c>
      <c r="T106" s="67">
        <f t="shared" si="1"/>
        <v>5031</v>
      </c>
      <c r="U106" s="68"/>
      <c r="V106" s="68"/>
      <c r="W106" s="94"/>
      <c r="X106" s="72"/>
      <c r="Y106" s="72"/>
      <c r="Z106" s="72"/>
      <c r="AA106" s="72"/>
      <c r="AB106" s="72"/>
      <c r="AC106" s="72"/>
      <c r="AD106" s="72"/>
    </row>
    <row r="107" spans="2:30" x14ac:dyDescent="0.2">
      <c r="B107" s="13">
        <v>13</v>
      </c>
      <c r="C107" s="95" t="s">
        <v>169</v>
      </c>
      <c r="D107" s="68" t="s">
        <v>74</v>
      </c>
      <c r="E107" s="68">
        <v>650</v>
      </c>
      <c r="F107" s="79">
        <f>SUM(F10)</f>
        <v>17.760000000000002</v>
      </c>
      <c r="G107" s="79">
        <v>1.3</v>
      </c>
      <c r="H107" s="79"/>
      <c r="I107" s="79">
        <v>5</v>
      </c>
      <c r="J107" s="79">
        <v>3.16</v>
      </c>
      <c r="K107" s="79"/>
      <c r="L107" s="79"/>
      <c r="M107" s="79"/>
      <c r="N107" s="79"/>
      <c r="O107" s="80"/>
      <c r="P107" s="80"/>
      <c r="Q107" s="80">
        <f t="shared" si="11"/>
        <v>27.220000000000002</v>
      </c>
      <c r="R107" s="96">
        <f>SUM(Q107*E107)</f>
        <v>17693</v>
      </c>
      <c r="S107" s="81">
        <f t="shared" si="10"/>
        <v>0</v>
      </c>
      <c r="T107" s="67">
        <f t="shared" si="1"/>
        <v>17693</v>
      </c>
      <c r="U107" s="68"/>
      <c r="V107" s="68"/>
      <c r="W107" s="94"/>
      <c r="X107" s="72"/>
      <c r="Y107" s="72"/>
      <c r="Z107" s="72"/>
      <c r="AA107" s="72"/>
      <c r="AB107" s="72"/>
      <c r="AC107" s="72"/>
      <c r="AD107" s="72"/>
    </row>
    <row r="108" spans="2:30" ht="13.5" thickBot="1" x14ac:dyDescent="0.25">
      <c r="B108" s="13">
        <v>14</v>
      </c>
      <c r="C108" s="99" t="s">
        <v>170</v>
      </c>
      <c r="D108" s="100" t="s">
        <v>34</v>
      </c>
      <c r="E108" s="100">
        <v>650</v>
      </c>
      <c r="F108" s="101"/>
      <c r="G108" s="101">
        <v>0.93</v>
      </c>
      <c r="H108" s="101">
        <v>3.5</v>
      </c>
      <c r="I108" s="101"/>
      <c r="J108" s="79">
        <v>3.16</v>
      </c>
      <c r="K108" s="101"/>
      <c r="L108" s="101"/>
      <c r="M108" s="101"/>
      <c r="N108" s="101"/>
      <c r="O108" s="102"/>
      <c r="P108" s="86"/>
      <c r="Q108" s="80">
        <f t="shared" si="11"/>
        <v>7.59</v>
      </c>
      <c r="R108" s="103">
        <f>SUM(Q108*E108)</f>
        <v>4933.5</v>
      </c>
      <c r="S108" s="81">
        <f t="shared" si="10"/>
        <v>0</v>
      </c>
      <c r="T108" s="67">
        <f t="shared" si="1"/>
        <v>4933.5</v>
      </c>
      <c r="U108" s="68"/>
      <c r="V108" s="68"/>
      <c r="W108" s="94"/>
      <c r="X108" s="72"/>
      <c r="Y108" s="72"/>
      <c r="Z108" s="72"/>
      <c r="AA108" s="72"/>
      <c r="AB108" s="72"/>
      <c r="AC108" s="72"/>
      <c r="AD108" s="72"/>
    </row>
    <row r="109" spans="2:30" ht="13.15" customHeight="1" x14ac:dyDescent="0.2">
      <c r="B109" s="13">
        <v>15</v>
      </c>
      <c r="C109" s="69" t="s">
        <v>216</v>
      </c>
      <c r="D109" s="68" t="s">
        <v>34</v>
      </c>
      <c r="E109" s="68">
        <v>350</v>
      </c>
      <c r="F109" s="79"/>
      <c r="G109" s="79"/>
      <c r="H109" s="79"/>
      <c r="I109" s="79"/>
      <c r="J109" s="79"/>
      <c r="K109" s="79"/>
      <c r="L109" s="79"/>
      <c r="M109" s="79"/>
      <c r="N109" s="79"/>
      <c r="O109" s="80">
        <v>3.5</v>
      </c>
      <c r="P109" s="80"/>
      <c r="Q109" s="80">
        <f t="shared" si="11"/>
        <v>3.5</v>
      </c>
      <c r="R109" s="65">
        <f t="shared" ref="R109:R115" si="12">SUM(Q109*E109)</f>
        <v>1225</v>
      </c>
      <c r="S109" s="81">
        <f>SUM(W109*E109)</f>
        <v>0</v>
      </c>
      <c r="T109" s="67">
        <f t="shared" si="1"/>
        <v>1225</v>
      </c>
      <c r="U109" s="68"/>
      <c r="V109" s="68"/>
      <c r="W109" s="94"/>
      <c r="X109" s="72"/>
      <c r="Y109" s="72"/>
      <c r="Z109" s="72"/>
      <c r="AA109" s="72"/>
      <c r="AB109" s="72"/>
      <c r="AC109" s="72"/>
      <c r="AD109" s="72"/>
    </row>
    <row r="110" spans="2:30" ht="13.15" customHeight="1" x14ac:dyDescent="0.2">
      <c r="B110" s="13">
        <v>16</v>
      </c>
      <c r="C110" s="69" t="s">
        <v>217</v>
      </c>
      <c r="D110" s="68" t="s">
        <v>34</v>
      </c>
      <c r="E110" s="68">
        <v>250</v>
      </c>
      <c r="F110" s="79"/>
      <c r="G110" s="79"/>
      <c r="H110" s="79"/>
      <c r="I110" s="79"/>
      <c r="J110" s="79"/>
      <c r="K110" s="79"/>
      <c r="L110" s="79"/>
      <c r="M110" s="79"/>
      <c r="N110" s="79"/>
      <c r="O110" s="80">
        <v>3.5</v>
      </c>
      <c r="P110" s="80"/>
      <c r="Q110" s="80">
        <f t="shared" si="11"/>
        <v>3.5</v>
      </c>
      <c r="R110" s="65">
        <f t="shared" si="12"/>
        <v>875</v>
      </c>
      <c r="S110" s="81">
        <f>SUM(W110*E110)</f>
        <v>0</v>
      </c>
      <c r="T110" s="67">
        <f t="shared" si="1"/>
        <v>875</v>
      </c>
      <c r="U110" s="68"/>
      <c r="V110" s="68"/>
      <c r="W110" s="94"/>
      <c r="X110" s="72"/>
      <c r="Y110" s="72"/>
      <c r="Z110" s="72"/>
      <c r="AA110" s="72"/>
      <c r="AB110" s="72"/>
      <c r="AC110" s="72"/>
      <c r="AD110" s="72"/>
    </row>
    <row r="111" spans="2:30" ht="13.15" customHeight="1" x14ac:dyDescent="0.2">
      <c r="B111" s="13">
        <v>17</v>
      </c>
      <c r="C111" s="69" t="s">
        <v>218</v>
      </c>
      <c r="D111" s="68" t="s">
        <v>34</v>
      </c>
      <c r="E111" s="68">
        <v>450</v>
      </c>
      <c r="F111" s="79"/>
      <c r="G111" s="79"/>
      <c r="H111" s="79"/>
      <c r="I111" s="79"/>
      <c r="J111" s="79"/>
      <c r="K111" s="79"/>
      <c r="L111" s="79"/>
      <c r="M111" s="79"/>
      <c r="N111" s="79"/>
      <c r="O111" s="80">
        <v>3.5</v>
      </c>
      <c r="P111" s="80"/>
      <c r="Q111" s="80">
        <f t="shared" si="11"/>
        <v>3.5</v>
      </c>
      <c r="R111" s="65">
        <f t="shared" si="12"/>
        <v>1575</v>
      </c>
      <c r="S111" s="81">
        <f>SUM(Q111*E111)</f>
        <v>1575</v>
      </c>
      <c r="T111" s="67">
        <f t="shared" si="1"/>
        <v>0</v>
      </c>
      <c r="U111" s="68"/>
      <c r="V111" s="68"/>
      <c r="W111" s="72"/>
      <c r="X111" s="72"/>
      <c r="Y111" s="72"/>
      <c r="Z111" s="72"/>
      <c r="AA111" s="72"/>
      <c r="AB111" s="72"/>
      <c r="AC111" s="72"/>
      <c r="AD111" s="72"/>
    </row>
    <row r="112" spans="2:30" ht="13.15" customHeight="1" x14ac:dyDescent="0.2">
      <c r="B112" s="13">
        <v>18</v>
      </c>
      <c r="C112" s="69" t="s">
        <v>236</v>
      </c>
      <c r="D112" s="68" t="s">
        <v>35</v>
      </c>
      <c r="E112" s="68">
        <v>100</v>
      </c>
      <c r="F112" s="79">
        <v>14</v>
      </c>
      <c r="G112" s="79"/>
      <c r="H112" s="79"/>
      <c r="I112" s="79">
        <v>7</v>
      </c>
      <c r="J112" s="79">
        <v>4</v>
      </c>
      <c r="K112" s="79"/>
      <c r="L112" s="79"/>
      <c r="M112" s="79"/>
      <c r="N112" s="79"/>
      <c r="O112" s="80">
        <v>3</v>
      </c>
      <c r="P112" s="80"/>
      <c r="Q112" s="80">
        <f t="shared" si="11"/>
        <v>28</v>
      </c>
      <c r="R112" s="65">
        <f t="shared" si="12"/>
        <v>2800</v>
      </c>
      <c r="S112" s="66">
        <f>SUM(Q112*E112)</f>
        <v>2800</v>
      </c>
      <c r="T112" s="67">
        <f t="shared" si="1"/>
        <v>0</v>
      </c>
      <c r="U112" s="68"/>
      <c r="V112" s="68"/>
      <c r="W112" s="72"/>
      <c r="X112" s="72"/>
      <c r="Y112" s="72"/>
      <c r="Z112" s="72"/>
      <c r="AA112" s="72"/>
      <c r="AB112" s="72"/>
      <c r="AC112" s="72"/>
      <c r="AD112" s="72"/>
    </row>
    <row r="113" spans="2:30" ht="13.15" customHeight="1" x14ac:dyDescent="0.2">
      <c r="B113" s="13">
        <v>19</v>
      </c>
      <c r="C113" s="69" t="s">
        <v>262</v>
      </c>
      <c r="D113" s="68" t="s">
        <v>263</v>
      </c>
      <c r="E113" s="68">
        <v>350</v>
      </c>
      <c r="F113" s="79"/>
      <c r="G113" s="79"/>
      <c r="H113" s="79"/>
      <c r="I113" s="79"/>
      <c r="J113" s="79">
        <v>4</v>
      </c>
      <c r="K113" s="79"/>
      <c r="L113" s="79"/>
      <c r="M113" s="79"/>
      <c r="N113" s="79"/>
      <c r="O113" s="80"/>
      <c r="P113" s="80"/>
      <c r="Q113" s="80">
        <f t="shared" si="11"/>
        <v>4</v>
      </c>
      <c r="R113" s="65">
        <f t="shared" si="12"/>
        <v>1400</v>
      </c>
      <c r="S113" s="81">
        <f>SUM(Q113*E113)</f>
        <v>1400</v>
      </c>
      <c r="T113" s="67">
        <f t="shared" si="1"/>
        <v>0</v>
      </c>
      <c r="U113" s="65"/>
      <c r="V113" s="65"/>
      <c r="W113" s="72"/>
      <c r="X113" s="72"/>
      <c r="Y113" s="72"/>
      <c r="Z113" s="72"/>
      <c r="AA113" s="72"/>
      <c r="AB113" s="72"/>
      <c r="AC113" s="72"/>
      <c r="AD113" s="72"/>
    </row>
    <row r="114" spans="2:30" ht="13.15" customHeight="1" x14ac:dyDescent="0.2">
      <c r="B114" s="13">
        <v>20</v>
      </c>
      <c r="C114" s="69" t="s">
        <v>275</v>
      </c>
      <c r="D114" s="68" t="s">
        <v>74</v>
      </c>
      <c r="E114" s="68">
        <v>150</v>
      </c>
      <c r="F114" s="79"/>
      <c r="G114" s="79"/>
      <c r="H114" s="79"/>
      <c r="I114" s="79"/>
      <c r="J114" s="79"/>
      <c r="K114" s="79"/>
      <c r="L114" s="79"/>
      <c r="M114" s="79"/>
      <c r="N114" s="79"/>
      <c r="O114" s="80"/>
      <c r="P114" s="80">
        <v>13.8</v>
      </c>
      <c r="Q114" s="80">
        <f t="shared" si="11"/>
        <v>13.8</v>
      </c>
      <c r="R114" s="65">
        <f t="shared" si="12"/>
        <v>2070</v>
      </c>
      <c r="S114" s="66"/>
      <c r="T114" s="67">
        <f t="shared" si="1"/>
        <v>2070</v>
      </c>
      <c r="U114" s="65"/>
      <c r="V114" s="68"/>
      <c r="W114" s="72"/>
      <c r="X114" s="72"/>
      <c r="Y114" s="72"/>
      <c r="Z114" s="72"/>
      <c r="AA114" s="72"/>
      <c r="AB114" s="72"/>
      <c r="AC114" s="72"/>
      <c r="AD114" s="72"/>
    </row>
    <row r="115" spans="2:30" ht="13.15" customHeight="1" x14ac:dyDescent="0.2">
      <c r="B115" s="13">
        <v>21</v>
      </c>
      <c r="C115" s="69" t="s">
        <v>105</v>
      </c>
      <c r="D115" s="68" t="s">
        <v>74</v>
      </c>
      <c r="E115" s="68">
        <v>150</v>
      </c>
      <c r="F115" s="79"/>
      <c r="G115" s="79"/>
      <c r="H115" s="79"/>
      <c r="I115" s="79"/>
      <c r="J115" s="79"/>
      <c r="K115" s="79"/>
      <c r="L115" s="79"/>
      <c r="M115" s="79"/>
      <c r="N115" s="79"/>
      <c r="O115" s="80"/>
      <c r="P115" s="80">
        <v>13.8</v>
      </c>
      <c r="Q115" s="80">
        <f t="shared" si="11"/>
        <v>13.8</v>
      </c>
      <c r="R115" s="65">
        <f t="shared" si="12"/>
        <v>2070</v>
      </c>
      <c r="S115" s="66"/>
      <c r="T115" s="67">
        <f t="shared" ref="T115:T140" si="13">SUM(R115-S115)</f>
        <v>2070</v>
      </c>
      <c r="U115" s="65"/>
      <c r="V115" s="68"/>
      <c r="W115" s="72"/>
      <c r="X115" s="72"/>
      <c r="Y115" s="72"/>
      <c r="Z115" s="72"/>
      <c r="AA115" s="72"/>
      <c r="AB115" s="72"/>
      <c r="AC115" s="72"/>
      <c r="AD115" s="72"/>
    </row>
    <row r="116" spans="2:30" x14ac:dyDescent="0.2">
      <c r="B116" s="2"/>
      <c r="C116" s="104" t="s">
        <v>89</v>
      </c>
      <c r="D116" s="105"/>
      <c r="E116" s="105"/>
      <c r="F116" s="106"/>
      <c r="G116" s="106"/>
      <c r="H116" s="106"/>
      <c r="I116" s="106"/>
      <c r="J116" s="106"/>
      <c r="K116" s="106"/>
      <c r="L116" s="106"/>
      <c r="M116" s="106"/>
      <c r="N116" s="106"/>
      <c r="O116" s="92"/>
      <c r="P116" s="92"/>
      <c r="Q116" s="80">
        <f t="shared" si="11"/>
        <v>0</v>
      </c>
      <c r="R116" s="107">
        <f>SUM(Q116*E116)</f>
        <v>0</v>
      </c>
      <c r="S116" s="66"/>
      <c r="T116" s="67">
        <f t="shared" si="13"/>
        <v>0</v>
      </c>
      <c r="U116" s="68"/>
      <c r="V116" s="68"/>
      <c r="W116" s="72"/>
      <c r="X116" s="72"/>
      <c r="Y116" s="72"/>
      <c r="Z116" s="72"/>
      <c r="AA116" s="72"/>
      <c r="AB116" s="72"/>
      <c r="AC116" s="72"/>
      <c r="AD116" s="72"/>
    </row>
    <row r="117" spans="2:30" ht="25.5" customHeight="1" x14ac:dyDescent="0.2">
      <c r="B117" s="2">
        <v>1</v>
      </c>
      <c r="C117" s="108" t="s">
        <v>114</v>
      </c>
      <c r="D117" s="68" t="s">
        <v>34</v>
      </c>
      <c r="E117" s="68">
        <v>65</v>
      </c>
      <c r="F117" s="79">
        <f>SUM(F13)</f>
        <v>19.651100000000003</v>
      </c>
      <c r="G117" s="79">
        <f>SUM(G13)</f>
        <v>9.1948000000000008</v>
      </c>
      <c r="H117" s="79">
        <f>SUM(H13)</f>
        <v>16.074200000000001</v>
      </c>
      <c r="I117" s="79">
        <f>SUM(I13)</f>
        <v>9.7012</v>
      </c>
      <c r="J117" s="79">
        <f>SUM(J13)</f>
        <v>11.565600000000002</v>
      </c>
      <c r="K117" s="79"/>
      <c r="L117" s="79"/>
      <c r="M117" s="79"/>
      <c r="N117" s="79"/>
      <c r="O117" s="80">
        <f>SUM(O13)</f>
        <v>3.8</v>
      </c>
      <c r="P117" s="80"/>
      <c r="Q117" s="80">
        <f t="shared" si="11"/>
        <v>69.986900000000006</v>
      </c>
      <c r="R117" s="65">
        <f t="shared" si="3"/>
        <v>4549.1485000000002</v>
      </c>
      <c r="S117" s="66">
        <f>SUM(Q117*E117)</f>
        <v>4549.1485000000002</v>
      </c>
      <c r="T117" s="67">
        <f t="shared" si="13"/>
        <v>0</v>
      </c>
      <c r="U117" s="68"/>
      <c r="V117" s="68"/>
      <c r="W117" s="72"/>
      <c r="X117" s="72"/>
      <c r="Y117" s="72"/>
      <c r="Z117" s="72"/>
      <c r="AA117" s="72"/>
      <c r="AB117" s="72"/>
      <c r="AC117" s="72"/>
      <c r="AD117" s="72"/>
    </row>
    <row r="118" spans="2:30" ht="40.9" customHeight="1" x14ac:dyDescent="0.2">
      <c r="B118" s="2">
        <v>2</v>
      </c>
      <c r="C118" s="108" t="s">
        <v>116</v>
      </c>
      <c r="D118" s="68" t="s">
        <v>34</v>
      </c>
      <c r="E118" s="68">
        <v>50</v>
      </c>
      <c r="F118" s="79">
        <f>SUM(F13)</f>
        <v>19.651100000000003</v>
      </c>
      <c r="G118" s="79">
        <f>SUM(G13)</f>
        <v>9.1948000000000008</v>
      </c>
      <c r="H118" s="79">
        <f>SUM(H13)</f>
        <v>16.074200000000001</v>
      </c>
      <c r="I118" s="79">
        <f>SUM(I13)</f>
        <v>9.7012</v>
      </c>
      <c r="J118" s="79">
        <f>SUM(J13)</f>
        <v>11.565600000000002</v>
      </c>
      <c r="K118" s="79"/>
      <c r="L118" s="79"/>
      <c r="M118" s="79"/>
      <c r="N118" s="79"/>
      <c r="O118" s="80"/>
      <c r="P118" s="80"/>
      <c r="Q118" s="80">
        <f t="shared" si="11"/>
        <v>66.186900000000009</v>
      </c>
      <c r="R118" s="65">
        <f>SUM(Q118*E118)</f>
        <v>3309.3450000000003</v>
      </c>
      <c r="S118" s="66">
        <f>SUM(Q118*E118)</f>
        <v>3309.3450000000003</v>
      </c>
      <c r="T118" s="67">
        <f t="shared" si="13"/>
        <v>0</v>
      </c>
      <c r="U118" s="68"/>
      <c r="V118" s="68"/>
      <c r="W118" s="72"/>
      <c r="X118" s="72"/>
      <c r="Y118" s="72"/>
      <c r="Z118" s="72"/>
      <c r="AA118" s="72"/>
      <c r="AB118" s="72"/>
      <c r="AC118" s="72"/>
      <c r="AD118" s="72"/>
    </row>
    <row r="119" spans="2:30" ht="27.75" customHeight="1" x14ac:dyDescent="0.2">
      <c r="B119" s="2">
        <v>3</v>
      </c>
      <c r="C119" s="109" t="s">
        <v>110</v>
      </c>
      <c r="D119" s="68" t="s">
        <v>34</v>
      </c>
      <c r="E119" s="68">
        <v>200</v>
      </c>
      <c r="F119" s="79">
        <v>10</v>
      </c>
      <c r="G119" s="79"/>
      <c r="H119" s="79">
        <f>SUM(H12)</f>
        <v>16.074200000000001</v>
      </c>
      <c r="I119" s="79"/>
      <c r="J119" s="79"/>
      <c r="K119" s="79"/>
      <c r="L119" s="79"/>
      <c r="M119" s="79"/>
      <c r="N119" s="79"/>
      <c r="O119" s="79">
        <f>SUM(O13)</f>
        <v>3.8</v>
      </c>
      <c r="P119" s="80"/>
      <c r="Q119" s="80">
        <f t="shared" si="11"/>
        <v>29.874200000000002</v>
      </c>
      <c r="R119" s="65">
        <f t="shared" si="3"/>
        <v>5974.84</v>
      </c>
      <c r="S119" s="66">
        <f>SUM(Q119*E119)</f>
        <v>5974.84</v>
      </c>
      <c r="T119" s="67">
        <f t="shared" si="13"/>
        <v>0</v>
      </c>
      <c r="U119" s="68"/>
      <c r="V119" s="68"/>
      <c r="W119" s="72"/>
      <c r="X119" s="72"/>
      <c r="Y119" s="72"/>
      <c r="Z119" s="72"/>
      <c r="AA119" s="72"/>
      <c r="AB119" s="72"/>
      <c r="AC119" s="72"/>
      <c r="AD119" s="72"/>
    </row>
    <row r="120" spans="2:30" ht="13.9" customHeight="1" x14ac:dyDescent="0.2">
      <c r="B120" s="2">
        <v>4</v>
      </c>
      <c r="C120" s="110" t="s">
        <v>111</v>
      </c>
      <c r="D120" s="68" t="s">
        <v>34</v>
      </c>
      <c r="E120" s="68">
        <v>200</v>
      </c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80"/>
      <c r="Q120" s="80">
        <f t="shared" si="11"/>
        <v>0</v>
      </c>
      <c r="R120" s="65"/>
      <c r="S120" s="66"/>
      <c r="T120" s="67">
        <f t="shared" si="13"/>
        <v>0</v>
      </c>
      <c r="U120" s="68"/>
      <c r="V120" s="68"/>
      <c r="W120" s="72"/>
      <c r="X120" s="72"/>
      <c r="Y120" s="72"/>
      <c r="Z120" s="72"/>
      <c r="AA120" s="72"/>
      <c r="AB120" s="72"/>
      <c r="AC120" s="72"/>
      <c r="AD120" s="72"/>
    </row>
    <row r="121" spans="2:30" x14ac:dyDescent="0.2">
      <c r="B121" s="2">
        <v>5</v>
      </c>
      <c r="C121" s="111" t="s">
        <v>106</v>
      </c>
      <c r="D121" s="68" t="s">
        <v>34</v>
      </c>
      <c r="E121" s="68">
        <v>250</v>
      </c>
      <c r="F121" s="79">
        <f>SUM(F13)</f>
        <v>19.651100000000003</v>
      </c>
      <c r="G121" s="79"/>
      <c r="H121" s="79">
        <f>SUM(H13)</f>
        <v>16.074200000000001</v>
      </c>
      <c r="I121" s="79"/>
      <c r="J121" s="79">
        <f>SUM(J13)</f>
        <v>11.565600000000002</v>
      </c>
      <c r="K121" s="79"/>
      <c r="L121" s="79"/>
      <c r="M121" s="79"/>
      <c r="N121" s="79"/>
      <c r="O121" s="79">
        <f>SUM(O13)</f>
        <v>3.8</v>
      </c>
      <c r="P121" s="80"/>
      <c r="Q121" s="80">
        <f t="shared" si="11"/>
        <v>51.090900000000005</v>
      </c>
      <c r="R121" s="65">
        <f>SUM(Q121*E121)</f>
        <v>12772.725</v>
      </c>
      <c r="S121" s="66">
        <f>SUM(Q121*E121)</f>
        <v>12772.725</v>
      </c>
      <c r="T121" s="67">
        <f t="shared" si="13"/>
        <v>0</v>
      </c>
      <c r="U121" s="68"/>
      <c r="V121" s="68"/>
      <c r="W121" s="72"/>
      <c r="X121" s="72"/>
      <c r="Y121" s="72"/>
      <c r="Z121" s="72"/>
      <c r="AA121" s="72"/>
      <c r="AB121" s="72"/>
      <c r="AC121" s="72"/>
      <c r="AD121" s="72"/>
    </row>
    <row r="122" spans="2:30" x14ac:dyDescent="0.2">
      <c r="B122" s="2">
        <v>6</v>
      </c>
      <c r="C122" s="112" t="s">
        <v>88</v>
      </c>
      <c r="D122" s="68" t="s">
        <v>34</v>
      </c>
      <c r="E122" s="68"/>
      <c r="F122" s="79"/>
      <c r="G122" s="79"/>
      <c r="H122" s="79"/>
      <c r="I122" s="79"/>
      <c r="J122" s="79"/>
      <c r="K122" s="79"/>
      <c r="L122" s="79"/>
      <c r="M122" s="79"/>
      <c r="N122" s="79"/>
      <c r="O122" s="80"/>
      <c r="P122" s="80"/>
      <c r="Q122" s="80">
        <f t="shared" si="11"/>
        <v>0</v>
      </c>
      <c r="R122" s="65">
        <f t="shared" si="3"/>
        <v>0</v>
      </c>
      <c r="S122" s="66"/>
      <c r="T122" s="67">
        <f t="shared" si="13"/>
        <v>0</v>
      </c>
      <c r="U122" s="68"/>
      <c r="V122" s="68"/>
      <c r="W122" s="72"/>
      <c r="X122" s="72"/>
      <c r="Y122" s="72"/>
      <c r="Z122" s="72"/>
      <c r="AA122" s="72"/>
      <c r="AB122" s="72"/>
      <c r="AC122" s="72"/>
      <c r="AD122" s="72"/>
    </row>
    <row r="123" spans="2:30" x14ac:dyDescent="0.2">
      <c r="B123" s="2">
        <v>7</v>
      </c>
      <c r="C123" s="69" t="s">
        <v>225</v>
      </c>
      <c r="D123" s="68" t="s">
        <v>34</v>
      </c>
      <c r="E123" s="68">
        <v>350</v>
      </c>
      <c r="F123" s="79">
        <f>SUM(F13)</f>
        <v>19.651100000000003</v>
      </c>
      <c r="G123" s="79"/>
      <c r="H123" s="79">
        <f>SUM(H13)</f>
        <v>16.074200000000001</v>
      </c>
      <c r="I123" s="79"/>
      <c r="J123" s="79">
        <f>SUM(J13)</f>
        <v>11.565600000000002</v>
      </c>
      <c r="K123" s="79"/>
      <c r="L123" s="79"/>
      <c r="M123" s="79"/>
      <c r="N123" s="79"/>
      <c r="O123" s="80"/>
      <c r="P123" s="80"/>
      <c r="Q123" s="80">
        <f t="shared" si="11"/>
        <v>47.290900000000008</v>
      </c>
      <c r="R123" s="65">
        <f t="shared" si="3"/>
        <v>16551.815000000002</v>
      </c>
      <c r="S123" s="81">
        <f>SUM(Q123*E123)</f>
        <v>16551.815000000002</v>
      </c>
      <c r="T123" s="67">
        <f t="shared" si="13"/>
        <v>0</v>
      </c>
      <c r="U123" s="65"/>
      <c r="V123" s="65"/>
      <c r="W123" s="72"/>
      <c r="X123" s="72"/>
      <c r="Y123" s="72"/>
      <c r="Z123" s="72"/>
      <c r="AA123" s="72"/>
      <c r="AB123" s="72"/>
      <c r="AC123" s="72"/>
      <c r="AD123" s="72"/>
    </row>
    <row r="124" spans="2:30" x14ac:dyDescent="0.2">
      <c r="B124" s="2">
        <v>8</v>
      </c>
      <c r="C124" s="69" t="s">
        <v>267</v>
      </c>
      <c r="D124" s="68" t="s">
        <v>74</v>
      </c>
      <c r="E124" s="68">
        <v>220</v>
      </c>
      <c r="F124" s="79">
        <f>SUM(F10)</f>
        <v>17.760000000000002</v>
      </c>
      <c r="G124" s="79">
        <f>SUM(G10)</f>
        <v>13.780000000000001</v>
      </c>
      <c r="H124" s="79">
        <f>SUM(H10)</f>
        <v>16.14</v>
      </c>
      <c r="I124" s="79">
        <f>SUM(I10)</f>
        <v>12.46</v>
      </c>
      <c r="J124" s="79">
        <f>SUM(J10)</f>
        <v>13.64</v>
      </c>
      <c r="K124" s="79"/>
      <c r="L124" s="79"/>
      <c r="M124" s="79"/>
      <c r="N124" s="79"/>
      <c r="O124" s="79">
        <f>SUM(O10)</f>
        <v>9</v>
      </c>
      <c r="P124" s="80"/>
      <c r="Q124" s="80">
        <f t="shared" si="11"/>
        <v>82.78</v>
      </c>
      <c r="R124" s="65">
        <f>SUM(Q124*E124)</f>
        <v>18211.599999999999</v>
      </c>
      <c r="S124" s="81">
        <f>SUM(W124*E124)</f>
        <v>0</v>
      </c>
      <c r="T124" s="67">
        <f>SUM(R124-S124)</f>
        <v>18211.599999999999</v>
      </c>
      <c r="U124" s="65"/>
      <c r="V124" s="65"/>
      <c r="W124" s="94"/>
      <c r="X124" s="72"/>
      <c r="Y124" s="72"/>
      <c r="Z124" s="72"/>
      <c r="AA124" s="72"/>
      <c r="AB124" s="72"/>
      <c r="AC124" s="72"/>
      <c r="AD124" s="72"/>
    </row>
    <row r="125" spans="2:30" x14ac:dyDescent="0.2">
      <c r="B125" s="2">
        <v>9</v>
      </c>
      <c r="C125" s="69" t="s">
        <v>268</v>
      </c>
      <c r="D125" s="68" t="s">
        <v>74</v>
      </c>
      <c r="E125" s="68">
        <v>220</v>
      </c>
      <c r="F125" s="79">
        <f>SUM(F10)</f>
        <v>17.760000000000002</v>
      </c>
      <c r="G125" s="79">
        <f>SUM(G10)</f>
        <v>13.780000000000001</v>
      </c>
      <c r="H125" s="79">
        <f>SUM(H10)</f>
        <v>16.14</v>
      </c>
      <c r="I125" s="79">
        <f>SUM(I10)</f>
        <v>12.46</v>
      </c>
      <c r="J125" s="79">
        <f>SUM(J10)</f>
        <v>13.64</v>
      </c>
      <c r="K125" s="79"/>
      <c r="L125" s="79"/>
      <c r="M125" s="79"/>
      <c r="N125" s="79"/>
      <c r="O125" s="79">
        <f>SUM(O10)</f>
        <v>9</v>
      </c>
      <c r="P125" s="80"/>
      <c r="Q125" s="80">
        <f t="shared" si="11"/>
        <v>82.78</v>
      </c>
      <c r="R125" s="65">
        <f>SUM(Q125*E125)</f>
        <v>18211.599999999999</v>
      </c>
      <c r="S125" s="81">
        <f>SUM(W125*E125)</f>
        <v>0</v>
      </c>
      <c r="T125" s="67">
        <f>SUM(R125-S125)</f>
        <v>18211.599999999999</v>
      </c>
      <c r="U125" s="65"/>
      <c r="V125" s="65"/>
      <c r="W125" s="94"/>
      <c r="X125" s="72"/>
      <c r="Y125" s="72"/>
      <c r="Z125" s="72"/>
      <c r="AA125" s="72"/>
      <c r="AB125" s="72"/>
      <c r="AC125" s="72"/>
      <c r="AD125" s="72"/>
    </row>
    <row r="126" spans="2:30" x14ac:dyDescent="0.2">
      <c r="B126" s="2">
        <v>10</v>
      </c>
      <c r="C126" s="69" t="s">
        <v>240</v>
      </c>
      <c r="D126" s="68" t="s">
        <v>74</v>
      </c>
      <c r="E126" s="68">
        <v>70</v>
      </c>
      <c r="F126" s="79"/>
      <c r="G126" s="79"/>
      <c r="H126" s="79"/>
      <c r="I126" s="79"/>
      <c r="J126" s="79"/>
      <c r="K126" s="79"/>
      <c r="L126" s="79"/>
      <c r="M126" s="79"/>
      <c r="N126" s="79"/>
      <c r="O126" s="80"/>
      <c r="P126" s="80"/>
      <c r="Q126" s="80">
        <f t="shared" si="11"/>
        <v>0</v>
      </c>
      <c r="R126" s="65">
        <f t="shared" si="3"/>
        <v>0</v>
      </c>
      <c r="S126" s="81">
        <f>SUM(Q126*E126)</f>
        <v>0</v>
      </c>
      <c r="T126" s="67">
        <f t="shared" si="13"/>
        <v>0</v>
      </c>
      <c r="U126" s="65"/>
      <c r="V126" s="65"/>
      <c r="W126" s="72"/>
      <c r="X126" s="72"/>
      <c r="Y126" s="72"/>
      <c r="Z126" s="72"/>
      <c r="AA126" s="72"/>
      <c r="AB126" s="72"/>
      <c r="AC126" s="72"/>
      <c r="AD126" s="72"/>
    </row>
    <row r="127" spans="2:30" x14ac:dyDescent="0.2">
      <c r="B127" s="2">
        <v>11</v>
      </c>
      <c r="C127" s="69" t="s">
        <v>90</v>
      </c>
      <c r="D127" s="68" t="s">
        <v>74</v>
      </c>
      <c r="E127" s="68">
        <v>350</v>
      </c>
      <c r="F127" s="79">
        <v>1.2</v>
      </c>
      <c r="G127" s="79">
        <v>1</v>
      </c>
      <c r="H127" s="79">
        <v>0.8</v>
      </c>
      <c r="I127" s="79"/>
      <c r="J127" s="79">
        <v>0.8</v>
      </c>
      <c r="K127" s="79"/>
      <c r="L127" s="79"/>
      <c r="M127" s="79"/>
      <c r="N127" s="79"/>
      <c r="O127" s="80"/>
      <c r="P127" s="80"/>
      <c r="Q127" s="80">
        <f t="shared" si="11"/>
        <v>3.8</v>
      </c>
      <c r="R127" s="65">
        <f t="shared" si="3"/>
        <v>1330</v>
      </c>
      <c r="S127" s="81">
        <f>SUM(Q127*E127)</f>
        <v>1330</v>
      </c>
      <c r="T127" s="67">
        <f t="shared" si="13"/>
        <v>0</v>
      </c>
      <c r="U127" s="65"/>
      <c r="V127" s="65"/>
      <c r="W127" s="72"/>
      <c r="X127" s="72"/>
      <c r="Y127" s="72"/>
      <c r="Z127" s="72"/>
      <c r="AA127" s="72"/>
      <c r="AB127" s="72"/>
    </row>
    <row r="128" spans="2:30" ht="13.5" thickBot="1" x14ac:dyDescent="0.25">
      <c r="B128" s="2">
        <v>12</v>
      </c>
      <c r="C128" s="83" t="s">
        <v>112</v>
      </c>
      <c r="D128" s="84" t="s">
        <v>34</v>
      </c>
      <c r="E128" s="84">
        <v>350</v>
      </c>
      <c r="F128" s="85">
        <f>SUM(F13)</f>
        <v>19.651100000000003</v>
      </c>
      <c r="G128" s="85">
        <f>SUM(G13)</f>
        <v>9.1948000000000008</v>
      </c>
      <c r="H128" s="85">
        <f>SUM(H13)</f>
        <v>16.074200000000001</v>
      </c>
      <c r="I128" s="85">
        <f>SUM(I13)</f>
        <v>9.7012</v>
      </c>
      <c r="J128" s="85">
        <f>SUM(J13)</f>
        <v>11.565600000000002</v>
      </c>
      <c r="K128" s="85"/>
      <c r="L128" s="85"/>
      <c r="M128" s="85"/>
      <c r="N128" s="85"/>
      <c r="O128" s="86"/>
      <c r="P128" s="86"/>
      <c r="Q128" s="80">
        <f t="shared" si="11"/>
        <v>66.186900000000009</v>
      </c>
      <c r="R128" s="71">
        <f t="shared" ref="R128:R133" si="14">SUM(Q128*E128)</f>
        <v>23165.415000000005</v>
      </c>
      <c r="S128" s="66">
        <f t="shared" ref="S128:S136" si="15">SUM(Q128*E128)</f>
        <v>23165.415000000005</v>
      </c>
      <c r="T128" s="67">
        <f t="shared" si="13"/>
        <v>0</v>
      </c>
      <c r="U128" s="68"/>
      <c r="V128" s="68"/>
      <c r="W128" s="72"/>
      <c r="X128" s="72"/>
      <c r="Y128" s="72"/>
      <c r="Z128" s="72"/>
      <c r="AA128" s="72"/>
      <c r="AB128" s="72"/>
    </row>
    <row r="129" spans="2:28" x14ac:dyDescent="0.2">
      <c r="B129" s="2">
        <v>13</v>
      </c>
      <c r="C129" s="113" t="s">
        <v>180</v>
      </c>
      <c r="D129" s="88" t="s">
        <v>74</v>
      </c>
      <c r="E129" s="88">
        <v>750</v>
      </c>
      <c r="F129" s="89">
        <v>2.2000000000000002</v>
      </c>
      <c r="G129" s="89"/>
      <c r="H129" s="89"/>
      <c r="I129" s="89"/>
      <c r="J129" s="89"/>
      <c r="K129" s="89"/>
      <c r="L129" s="89"/>
      <c r="M129" s="89"/>
      <c r="N129" s="89"/>
      <c r="O129" s="91"/>
      <c r="P129" s="92"/>
      <c r="Q129" s="80">
        <f t="shared" si="11"/>
        <v>2.2000000000000002</v>
      </c>
      <c r="R129" s="93">
        <f t="shared" si="14"/>
        <v>1650.0000000000002</v>
      </c>
      <c r="S129" s="66">
        <f t="shared" si="15"/>
        <v>1650.0000000000002</v>
      </c>
      <c r="T129" s="67">
        <f t="shared" si="13"/>
        <v>0</v>
      </c>
      <c r="U129" s="68"/>
      <c r="V129" s="68"/>
      <c r="W129" s="94"/>
      <c r="X129" s="72"/>
      <c r="Y129" s="72"/>
      <c r="Z129" s="72"/>
      <c r="AA129" s="72"/>
      <c r="AB129" s="72"/>
    </row>
    <row r="130" spans="2:28" ht="13.15" customHeight="1" x14ac:dyDescent="0.2">
      <c r="B130" s="2">
        <v>14</v>
      </c>
      <c r="C130" s="95" t="s">
        <v>181</v>
      </c>
      <c r="D130" s="68" t="s">
        <v>74</v>
      </c>
      <c r="E130" s="68">
        <v>300</v>
      </c>
      <c r="F130" s="79">
        <v>2.2000000000000002</v>
      </c>
      <c r="G130" s="79"/>
      <c r="H130" s="79"/>
      <c r="I130" s="79"/>
      <c r="J130" s="79"/>
      <c r="K130" s="79"/>
      <c r="L130" s="79"/>
      <c r="M130" s="79"/>
      <c r="N130" s="79"/>
      <c r="O130" s="80"/>
      <c r="P130" s="80"/>
      <c r="Q130" s="80">
        <f t="shared" si="11"/>
        <v>2.2000000000000002</v>
      </c>
      <c r="R130" s="96">
        <f t="shared" si="14"/>
        <v>660</v>
      </c>
      <c r="S130" s="81">
        <f t="shared" si="15"/>
        <v>660</v>
      </c>
      <c r="T130" s="67">
        <f t="shared" si="13"/>
        <v>0</v>
      </c>
      <c r="U130" s="68"/>
      <c r="V130" s="68"/>
      <c r="W130" s="72"/>
      <c r="X130" s="72"/>
      <c r="Y130" s="72"/>
      <c r="Z130" s="72"/>
      <c r="AA130" s="72"/>
      <c r="AB130" s="72"/>
    </row>
    <row r="131" spans="2:28" ht="13.15" customHeight="1" thickBot="1" x14ac:dyDescent="0.25">
      <c r="B131" s="2">
        <v>15</v>
      </c>
      <c r="C131" s="99" t="s">
        <v>182</v>
      </c>
      <c r="D131" s="100" t="s">
        <v>74</v>
      </c>
      <c r="E131" s="100">
        <v>200</v>
      </c>
      <c r="F131" s="101">
        <v>2.2000000000000002</v>
      </c>
      <c r="G131" s="101"/>
      <c r="H131" s="101"/>
      <c r="I131" s="101"/>
      <c r="J131" s="101"/>
      <c r="K131" s="101"/>
      <c r="L131" s="101"/>
      <c r="M131" s="101"/>
      <c r="N131" s="101"/>
      <c r="O131" s="102"/>
      <c r="P131" s="86"/>
      <c r="Q131" s="80">
        <f t="shared" si="11"/>
        <v>2.2000000000000002</v>
      </c>
      <c r="R131" s="103">
        <f t="shared" si="14"/>
        <v>440.00000000000006</v>
      </c>
      <c r="S131" s="81">
        <f t="shared" si="15"/>
        <v>440.00000000000006</v>
      </c>
      <c r="T131" s="67">
        <f t="shared" si="13"/>
        <v>0</v>
      </c>
      <c r="U131" s="68"/>
      <c r="V131" s="68"/>
      <c r="W131" s="72"/>
      <c r="X131" s="72"/>
      <c r="Y131" s="72"/>
      <c r="Z131" s="72"/>
      <c r="AA131" s="72"/>
      <c r="AB131" s="72"/>
    </row>
    <row r="132" spans="2:28" ht="13.15" customHeight="1" x14ac:dyDescent="0.2">
      <c r="B132" s="2">
        <v>16</v>
      </c>
      <c r="C132" s="114" t="s">
        <v>219</v>
      </c>
      <c r="D132" s="105" t="s">
        <v>34</v>
      </c>
      <c r="E132" s="105">
        <v>65</v>
      </c>
      <c r="F132" s="106"/>
      <c r="G132" s="106">
        <f>SUM(G13)</f>
        <v>9.1948000000000008</v>
      </c>
      <c r="H132" s="106"/>
      <c r="I132" s="106">
        <f>SUM(I13)</f>
        <v>9.7012</v>
      </c>
      <c r="J132" s="106"/>
      <c r="K132" s="106"/>
      <c r="L132" s="106"/>
      <c r="M132" s="106"/>
      <c r="N132" s="106"/>
      <c r="O132" s="92"/>
      <c r="P132" s="92"/>
      <c r="Q132" s="80">
        <f t="shared" si="11"/>
        <v>18.896000000000001</v>
      </c>
      <c r="R132" s="107">
        <f t="shared" si="14"/>
        <v>1228.24</v>
      </c>
      <c r="S132" s="81">
        <f t="shared" si="15"/>
        <v>1228.24</v>
      </c>
      <c r="T132" s="67">
        <f t="shared" si="13"/>
        <v>0</v>
      </c>
      <c r="U132" s="68"/>
      <c r="V132" s="68"/>
      <c r="W132" s="72"/>
      <c r="X132" s="72"/>
      <c r="Y132" s="72"/>
      <c r="Z132" s="72"/>
      <c r="AA132" s="72"/>
      <c r="AB132" s="72"/>
    </row>
    <row r="133" spans="2:28" ht="13.15" customHeight="1" x14ac:dyDescent="0.2">
      <c r="B133" s="2">
        <v>17</v>
      </c>
      <c r="C133" s="69" t="s">
        <v>220</v>
      </c>
      <c r="D133" s="68" t="s">
        <v>34</v>
      </c>
      <c r="E133" s="68">
        <v>350</v>
      </c>
      <c r="F133" s="79"/>
      <c r="G133" s="106">
        <f>SUM(G132)</f>
        <v>9.1948000000000008</v>
      </c>
      <c r="H133" s="106"/>
      <c r="I133" s="106">
        <f>SUM(I132)</f>
        <v>9.7012</v>
      </c>
      <c r="J133" s="79"/>
      <c r="K133" s="79"/>
      <c r="L133" s="79"/>
      <c r="M133" s="79"/>
      <c r="N133" s="79"/>
      <c r="O133" s="80"/>
      <c r="P133" s="80"/>
      <c r="Q133" s="80">
        <f t="shared" si="11"/>
        <v>18.896000000000001</v>
      </c>
      <c r="R133" s="65">
        <f t="shared" si="14"/>
        <v>6613.6</v>
      </c>
      <c r="S133" s="81">
        <f t="shared" si="15"/>
        <v>6613.6</v>
      </c>
      <c r="T133" s="67">
        <f t="shared" si="13"/>
        <v>0</v>
      </c>
      <c r="U133" s="68"/>
      <c r="V133" s="68"/>
      <c r="W133" s="72"/>
      <c r="X133" s="72"/>
      <c r="Y133" s="72"/>
      <c r="Z133" s="72"/>
      <c r="AA133" s="72"/>
      <c r="AB133" s="72"/>
    </row>
    <row r="134" spans="2:28" ht="13.15" customHeight="1" x14ac:dyDescent="0.2">
      <c r="B134" s="2">
        <v>18</v>
      </c>
      <c r="C134" s="69" t="s">
        <v>106</v>
      </c>
      <c r="D134" s="68" t="s">
        <v>34</v>
      </c>
      <c r="E134" s="68">
        <v>250</v>
      </c>
      <c r="F134" s="79"/>
      <c r="G134" s="106">
        <f>SUM(G133)</f>
        <v>9.1948000000000008</v>
      </c>
      <c r="H134" s="106"/>
      <c r="I134" s="106">
        <f>SUM(I133)</f>
        <v>9.7012</v>
      </c>
      <c r="J134" s="79"/>
      <c r="K134" s="79"/>
      <c r="L134" s="79"/>
      <c r="M134" s="79"/>
      <c r="N134" s="79"/>
      <c r="O134" s="80"/>
      <c r="P134" s="80"/>
      <c r="Q134" s="80">
        <f t="shared" si="11"/>
        <v>18.896000000000001</v>
      </c>
      <c r="R134" s="65">
        <f t="shared" ref="R134:R140" si="16">SUM(Q134*E134)</f>
        <v>4724</v>
      </c>
      <c r="S134" s="81">
        <f t="shared" si="15"/>
        <v>4724</v>
      </c>
      <c r="T134" s="67">
        <f t="shared" si="13"/>
        <v>0</v>
      </c>
      <c r="U134" s="68"/>
      <c r="V134" s="68"/>
      <c r="W134" s="72"/>
      <c r="X134" s="72"/>
      <c r="Y134" s="72"/>
      <c r="Z134" s="72"/>
      <c r="AA134" s="72"/>
      <c r="AB134" s="72"/>
    </row>
    <row r="135" spans="2:28" ht="13.15" customHeight="1" x14ac:dyDescent="0.2">
      <c r="B135" s="2">
        <v>19</v>
      </c>
      <c r="C135" s="69" t="s">
        <v>241</v>
      </c>
      <c r="D135" s="68" t="s">
        <v>34</v>
      </c>
      <c r="E135" s="68">
        <v>65</v>
      </c>
      <c r="F135" s="106">
        <f>SUM(F13)</f>
        <v>19.651100000000003</v>
      </c>
      <c r="G135" s="106">
        <f>SUM(G134)</f>
        <v>9.1948000000000008</v>
      </c>
      <c r="H135" s="106">
        <f>SUM(H13)</f>
        <v>16.074200000000001</v>
      </c>
      <c r="I135" s="106">
        <f>SUM(I134)</f>
        <v>9.7012</v>
      </c>
      <c r="J135" s="106">
        <f t="shared" ref="J135:O135" si="17">SUM(J13)</f>
        <v>11.565600000000002</v>
      </c>
      <c r="K135" s="106">
        <f t="shared" si="17"/>
        <v>0</v>
      </c>
      <c r="L135" s="106">
        <f t="shared" si="17"/>
        <v>0</v>
      </c>
      <c r="M135" s="106">
        <f t="shared" si="17"/>
        <v>0</v>
      </c>
      <c r="N135" s="106">
        <f t="shared" si="17"/>
        <v>0</v>
      </c>
      <c r="O135" s="106">
        <f t="shared" si="17"/>
        <v>3.8</v>
      </c>
      <c r="P135" s="92"/>
      <c r="Q135" s="80">
        <f t="shared" si="11"/>
        <v>69.986900000000006</v>
      </c>
      <c r="R135" s="65">
        <f t="shared" si="16"/>
        <v>4549.1485000000002</v>
      </c>
      <c r="S135" s="81">
        <f t="shared" si="15"/>
        <v>4549.1485000000002</v>
      </c>
      <c r="T135" s="67">
        <f t="shared" si="13"/>
        <v>0</v>
      </c>
      <c r="U135" s="65"/>
      <c r="V135" s="65"/>
      <c r="W135" s="72"/>
      <c r="X135" s="72"/>
      <c r="Y135" s="72"/>
      <c r="Z135" s="72"/>
      <c r="AA135" s="72"/>
      <c r="AB135" s="72"/>
    </row>
    <row r="136" spans="2:28" ht="13.15" customHeight="1" x14ac:dyDescent="0.2">
      <c r="B136" s="2">
        <v>20</v>
      </c>
      <c r="C136" s="69" t="s">
        <v>221</v>
      </c>
      <c r="D136" s="68" t="s">
        <v>34</v>
      </c>
      <c r="E136" s="68">
        <v>850</v>
      </c>
      <c r="F136" s="79"/>
      <c r="G136" s="106">
        <f>SUM(G135)</f>
        <v>9.1948000000000008</v>
      </c>
      <c r="H136" s="106"/>
      <c r="I136" s="106">
        <f>SUM(I135)</f>
        <v>9.7012</v>
      </c>
      <c r="J136" s="79"/>
      <c r="K136" s="79"/>
      <c r="L136" s="79"/>
      <c r="M136" s="79"/>
      <c r="N136" s="79"/>
      <c r="O136" s="80">
        <f>SUM(O13)</f>
        <v>3.8</v>
      </c>
      <c r="P136" s="106">
        <f>SUM(P135)</f>
        <v>0</v>
      </c>
      <c r="Q136" s="80">
        <f t="shared" si="11"/>
        <v>22.696000000000002</v>
      </c>
      <c r="R136" s="65">
        <f t="shared" si="16"/>
        <v>19291.600000000002</v>
      </c>
      <c r="S136" s="81">
        <f t="shared" si="15"/>
        <v>19291.600000000002</v>
      </c>
      <c r="T136" s="67">
        <f t="shared" si="13"/>
        <v>0</v>
      </c>
      <c r="U136" s="65"/>
      <c r="V136" s="65"/>
      <c r="W136" s="72"/>
      <c r="X136" s="72"/>
      <c r="Y136" s="72"/>
      <c r="Z136" s="72"/>
      <c r="AA136" s="72"/>
      <c r="AB136" s="72"/>
    </row>
    <row r="137" spans="2:28" ht="13.15" customHeight="1" x14ac:dyDescent="0.2">
      <c r="B137" s="2">
        <v>21</v>
      </c>
      <c r="C137" s="69" t="s">
        <v>243</v>
      </c>
      <c r="D137" s="68" t="s">
        <v>34</v>
      </c>
      <c r="E137" s="68">
        <v>30</v>
      </c>
      <c r="F137" s="79">
        <f>SUM(F13)</f>
        <v>19.651100000000003</v>
      </c>
      <c r="G137" s="79">
        <f t="shared" ref="G137:O137" si="18">SUM(G13)</f>
        <v>9.1948000000000008</v>
      </c>
      <c r="H137" s="79">
        <f t="shared" si="18"/>
        <v>16.074200000000001</v>
      </c>
      <c r="I137" s="79">
        <f t="shared" si="18"/>
        <v>9.7012</v>
      </c>
      <c r="J137" s="79">
        <f t="shared" si="18"/>
        <v>11.565600000000002</v>
      </c>
      <c r="K137" s="79">
        <f t="shared" si="18"/>
        <v>0</v>
      </c>
      <c r="L137" s="79">
        <f t="shared" si="18"/>
        <v>0</v>
      </c>
      <c r="M137" s="79">
        <f t="shared" si="18"/>
        <v>0</v>
      </c>
      <c r="N137" s="79">
        <f t="shared" si="18"/>
        <v>0</v>
      </c>
      <c r="O137" s="79">
        <f t="shared" si="18"/>
        <v>3.8</v>
      </c>
      <c r="P137" s="80"/>
      <c r="Q137" s="80">
        <f t="shared" si="11"/>
        <v>69.986900000000006</v>
      </c>
      <c r="R137" s="65">
        <f t="shared" si="16"/>
        <v>2099.607</v>
      </c>
      <c r="S137" s="81">
        <f t="shared" ref="S137:S147" si="19">SUM(Q137*E137)</f>
        <v>2099.607</v>
      </c>
      <c r="T137" s="67"/>
      <c r="U137" s="73"/>
      <c r="V137" s="73"/>
      <c r="W137" s="72"/>
      <c r="X137" s="72"/>
      <c r="Y137" s="72"/>
      <c r="Z137" s="72"/>
      <c r="AA137" s="72"/>
      <c r="AB137" s="72"/>
    </row>
    <row r="138" spans="2:28" ht="13.15" customHeight="1" x14ac:dyDescent="0.2">
      <c r="B138" s="2">
        <v>22</v>
      </c>
      <c r="C138" s="69" t="s">
        <v>247</v>
      </c>
      <c r="D138" s="68" t="s">
        <v>74</v>
      </c>
      <c r="E138" s="68">
        <v>350</v>
      </c>
      <c r="F138" s="79"/>
      <c r="G138" s="79"/>
      <c r="H138" s="79"/>
      <c r="I138" s="79"/>
      <c r="J138" s="79"/>
      <c r="K138" s="79"/>
      <c r="L138" s="79"/>
      <c r="M138" s="79"/>
      <c r="N138" s="79"/>
      <c r="O138" s="80">
        <v>2</v>
      </c>
      <c r="P138" s="80"/>
      <c r="Q138" s="80">
        <f t="shared" si="11"/>
        <v>2</v>
      </c>
      <c r="R138" s="65">
        <f t="shared" si="16"/>
        <v>700</v>
      </c>
      <c r="S138" s="81">
        <f t="shared" si="19"/>
        <v>700</v>
      </c>
      <c r="T138" s="67"/>
      <c r="U138" s="73"/>
      <c r="V138" s="73"/>
      <c r="W138" s="72"/>
      <c r="X138" s="72"/>
      <c r="Y138" s="72"/>
      <c r="Z138" s="72"/>
      <c r="AA138" s="72"/>
      <c r="AB138" s="72"/>
    </row>
    <row r="139" spans="2:28" ht="13.15" customHeight="1" x14ac:dyDescent="0.2">
      <c r="B139" s="2">
        <v>23</v>
      </c>
      <c r="C139" s="69" t="s">
        <v>265</v>
      </c>
      <c r="D139" s="68" t="s">
        <v>266</v>
      </c>
      <c r="E139" s="68">
        <v>500</v>
      </c>
      <c r="F139" s="79"/>
      <c r="G139" s="79">
        <v>1</v>
      </c>
      <c r="H139" s="79"/>
      <c r="I139" s="79"/>
      <c r="J139" s="79"/>
      <c r="K139" s="79"/>
      <c r="L139" s="79"/>
      <c r="M139" s="79"/>
      <c r="N139" s="79"/>
      <c r="O139" s="80"/>
      <c r="P139" s="80"/>
      <c r="Q139" s="80">
        <f t="shared" si="11"/>
        <v>1</v>
      </c>
      <c r="R139" s="65">
        <f>SUM(Q139*E139)</f>
        <v>500</v>
      </c>
      <c r="S139" s="81">
        <f t="shared" si="19"/>
        <v>500</v>
      </c>
      <c r="T139" s="67">
        <f>SUM(R139-S139)</f>
        <v>0</v>
      </c>
      <c r="U139" s="66"/>
      <c r="V139" s="66"/>
      <c r="W139" s="72"/>
      <c r="X139" s="72"/>
      <c r="Y139" s="72"/>
      <c r="Z139" s="72"/>
      <c r="AA139" s="72"/>
      <c r="AB139" s="72"/>
    </row>
    <row r="140" spans="2:28" ht="13.15" customHeight="1" x14ac:dyDescent="0.2">
      <c r="B140" s="2">
        <v>24</v>
      </c>
      <c r="C140" s="69" t="s">
        <v>269</v>
      </c>
      <c r="D140" s="68" t="s">
        <v>34</v>
      </c>
      <c r="E140" s="68">
        <v>1500</v>
      </c>
      <c r="F140" s="79">
        <v>1</v>
      </c>
      <c r="G140" s="79"/>
      <c r="H140" s="79"/>
      <c r="I140" s="79"/>
      <c r="J140" s="79"/>
      <c r="K140" s="79"/>
      <c r="L140" s="79"/>
      <c r="M140" s="79"/>
      <c r="N140" s="79"/>
      <c r="O140" s="80"/>
      <c r="P140" s="80"/>
      <c r="Q140" s="80">
        <f t="shared" si="11"/>
        <v>1</v>
      </c>
      <c r="R140" s="65">
        <f t="shared" si="16"/>
        <v>1500</v>
      </c>
      <c r="S140" s="81">
        <f t="shared" si="19"/>
        <v>1500</v>
      </c>
      <c r="T140" s="67">
        <f t="shared" si="13"/>
        <v>0</v>
      </c>
      <c r="U140" s="66"/>
      <c r="V140" s="66"/>
      <c r="W140" s="72"/>
      <c r="X140" s="72"/>
      <c r="Y140" s="72"/>
      <c r="Z140" s="72"/>
      <c r="AA140" s="72"/>
      <c r="AB140" s="72"/>
    </row>
    <row r="141" spans="2:28" ht="13.15" customHeight="1" x14ac:dyDescent="0.2">
      <c r="B141" s="2">
        <v>25</v>
      </c>
      <c r="C141" s="69" t="s">
        <v>272</v>
      </c>
      <c r="D141" s="68" t="s">
        <v>34</v>
      </c>
      <c r="E141" s="68">
        <v>350</v>
      </c>
      <c r="F141" s="79"/>
      <c r="G141" s="79"/>
      <c r="H141" s="79"/>
      <c r="I141" s="79"/>
      <c r="J141" s="79"/>
      <c r="K141" s="79"/>
      <c r="L141" s="79"/>
      <c r="M141" s="79"/>
      <c r="N141" s="79"/>
      <c r="O141" s="80"/>
      <c r="P141" s="80">
        <v>3.4</v>
      </c>
      <c r="Q141" s="80">
        <f t="shared" si="11"/>
        <v>3.4</v>
      </c>
      <c r="R141" s="65">
        <f t="shared" ref="R141:R149" si="20">SUM(Q141*E141)</f>
        <v>1190</v>
      </c>
      <c r="S141" s="66">
        <f t="shared" si="19"/>
        <v>1190</v>
      </c>
      <c r="T141" s="67">
        <f t="shared" ref="T141:T149" si="21">SUM(R141-S141)</f>
        <v>0</v>
      </c>
      <c r="U141" s="68"/>
      <c r="V141" s="68"/>
      <c r="W141" s="72"/>
      <c r="X141" s="72"/>
      <c r="Y141" s="72"/>
      <c r="Z141" s="72"/>
      <c r="AA141" s="72"/>
      <c r="AB141" s="72"/>
    </row>
    <row r="142" spans="2:28" ht="13.15" customHeight="1" x14ac:dyDescent="0.2">
      <c r="B142" s="2">
        <v>26</v>
      </c>
      <c r="C142" s="69" t="s">
        <v>273</v>
      </c>
      <c r="D142" s="68" t="s">
        <v>34</v>
      </c>
      <c r="E142" s="68">
        <v>1000</v>
      </c>
      <c r="F142" s="79">
        <v>0.6</v>
      </c>
      <c r="G142" s="79"/>
      <c r="H142" s="79"/>
      <c r="I142" s="79"/>
      <c r="J142" s="79"/>
      <c r="K142" s="79"/>
      <c r="L142" s="79"/>
      <c r="M142" s="79"/>
      <c r="N142" s="79"/>
      <c r="O142" s="80"/>
      <c r="P142" s="80">
        <v>3.4</v>
      </c>
      <c r="Q142" s="80">
        <f t="shared" si="11"/>
        <v>4</v>
      </c>
      <c r="R142" s="65">
        <f t="shared" si="20"/>
        <v>4000</v>
      </c>
      <c r="S142" s="66">
        <f t="shared" si="19"/>
        <v>4000</v>
      </c>
      <c r="T142" s="67">
        <f t="shared" si="21"/>
        <v>0</v>
      </c>
      <c r="U142" s="68"/>
      <c r="V142" s="68"/>
      <c r="W142" s="72"/>
      <c r="X142" s="72"/>
      <c r="Y142" s="72"/>
      <c r="Z142" s="72"/>
      <c r="AA142" s="72"/>
      <c r="AB142" s="72"/>
    </row>
    <row r="143" spans="2:28" ht="13.15" customHeight="1" x14ac:dyDescent="0.2">
      <c r="B143" s="2">
        <v>27</v>
      </c>
      <c r="C143" s="69" t="s">
        <v>278</v>
      </c>
      <c r="D143" s="68" t="s">
        <v>35</v>
      </c>
      <c r="E143" s="68">
        <v>1500</v>
      </c>
      <c r="F143" s="79"/>
      <c r="G143" s="79"/>
      <c r="H143" s="79"/>
      <c r="I143" s="79"/>
      <c r="J143" s="79"/>
      <c r="K143" s="79"/>
      <c r="L143" s="79"/>
      <c r="M143" s="79"/>
      <c r="N143" s="79"/>
      <c r="O143" s="80"/>
      <c r="P143" s="80">
        <v>1</v>
      </c>
      <c r="Q143" s="80">
        <f t="shared" si="11"/>
        <v>1</v>
      </c>
      <c r="R143" s="65">
        <f t="shared" si="20"/>
        <v>1500</v>
      </c>
      <c r="S143" s="81">
        <f t="shared" si="19"/>
        <v>1500</v>
      </c>
      <c r="T143" s="67">
        <f t="shared" si="21"/>
        <v>0</v>
      </c>
      <c r="U143" s="68"/>
      <c r="V143" s="68"/>
      <c r="W143" s="72"/>
      <c r="X143" s="72"/>
      <c r="Y143" s="72"/>
      <c r="Z143" s="72"/>
      <c r="AA143" s="72"/>
      <c r="AB143" s="72"/>
    </row>
    <row r="144" spans="2:28" ht="13.15" customHeight="1" x14ac:dyDescent="0.2">
      <c r="B144" s="2">
        <v>28</v>
      </c>
      <c r="C144" s="69" t="s">
        <v>293</v>
      </c>
      <c r="D144" s="68" t="s">
        <v>34</v>
      </c>
      <c r="E144" s="68">
        <v>250</v>
      </c>
      <c r="F144" s="79"/>
      <c r="G144" s="79"/>
      <c r="H144" s="79"/>
      <c r="I144" s="79"/>
      <c r="J144" s="79"/>
      <c r="K144" s="79"/>
      <c r="L144" s="79"/>
      <c r="M144" s="79"/>
      <c r="N144" s="79"/>
      <c r="O144" s="80"/>
      <c r="P144" s="80">
        <v>3.4</v>
      </c>
      <c r="Q144" s="80">
        <f>SUM(F144:P144)</f>
        <v>3.4</v>
      </c>
      <c r="R144" s="65">
        <f t="shared" si="20"/>
        <v>850</v>
      </c>
      <c r="S144" s="66">
        <f t="shared" si="19"/>
        <v>850</v>
      </c>
      <c r="T144" s="67">
        <f t="shared" si="21"/>
        <v>0</v>
      </c>
      <c r="U144" s="68"/>
      <c r="V144" s="68"/>
      <c r="W144" s="72"/>
      <c r="X144" s="72"/>
      <c r="Y144" s="72"/>
      <c r="Z144" s="72"/>
      <c r="AA144" s="72"/>
      <c r="AB144" s="72"/>
    </row>
    <row r="145" spans="2:28" ht="13.15" customHeight="1" x14ac:dyDescent="0.2">
      <c r="B145" s="2">
        <v>28</v>
      </c>
      <c r="C145" s="69" t="s">
        <v>294</v>
      </c>
      <c r="D145" s="68" t="s">
        <v>34</v>
      </c>
      <c r="E145" s="68">
        <v>450</v>
      </c>
      <c r="F145" s="79"/>
      <c r="G145" s="79"/>
      <c r="H145" s="79"/>
      <c r="I145" s="79"/>
      <c r="J145" s="79"/>
      <c r="K145" s="79"/>
      <c r="L145" s="79"/>
      <c r="M145" s="79"/>
      <c r="N145" s="79"/>
      <c r="O145" s="80"/>
      <c r="P145" s="80">
        <v>3.4</v>
      </c>
      <c r="Q145" s="80">
        <f>SUM(F145:P145)</f>
        <v>3.4</v>
      </c>
      <c r="R145" s="65">
        <f t="shared" si="20"/>
        <v>1530</v>
      </c>
      <c r="S145" s="66">
        <f t="shared" si="19"/>
        <v>1530</v>
      </c>
      <c r="T145" s="67">
        <f t="shared" si="21"/>
        <v>0</v>
      </c>
      <c r="U145" s="68"/>
      <c r="V145" s="68"/>
      <c r="W145" s="72"/>
      <c r="X145" s="72"/>
      <c r="Y145" s="72"/>
      <c r="Z145" s="72"/>
      <c r="AA145" s="72"/>
      <c r="AB145" s="72"/>
    </row>
    <row r="146" spans="2:28" ht="13.15" customHeight="1" x14ac:dyDescent="0.2">
      <c r="B146" s="2">
        <v>28</v>
      </c>
      <c r="C146" s="69" t="s">
        <v>295</v>
      </c>
      <c r="D146" s="68" t="s">
        <v>34</v>
      </c>
      <c r="E146" s="68">
        <v>75</v>
      </c>
      <c r="F146" s="79"/>
      <c r="G146" s="79"/>
      <c r="H146" s="79"/>
      <c r="I146" s="79"/>
      <c r="J146" s="79"/>
      <c r="K146" s="79"/>
      <c r="L146" s="79"/>
      <c r="M146" s="79"/>
      <c r="N146" s="79"/>
      <c r="O146" s="80"/>
      <c r="P146" s="80">
        <v>3.4</v>
      </c>
      <c r="Q146" s="80">
        <f>SUM(F146:P146)</f>
        <v>3.4</v>
      </c>
      <c r="R146" s="65">
        <f t="shared" si="20"/>
        <v>255</v>
      </c>
      <c r="S146" s="66">
        <f t="shared" si="19"/>
        <v>255</v>
      </c>
      <c r="T146" s="67">
        <f t="shared" si="21"/>
        <v>0</v>
      </c>
      <c r="U146" s="68"/>
      <c r="V146" s="68"/>
      <c r="W146" s="72"/>
      <c r="X146" s="72"/>
      <c r="Y146" s="72"/>
      <c r="Z146" s="72"/>
      <c r="AA146" s="72"/>
      <c r="AB146" s="72"/>
    </row>
    <row r="147" spans="2:28" ht="13.15" customHeight="1" x14ac:dyDescent="0.2">
      <c r="B147" s="2">
        <v>28</v>
      </c>
      <c r="C147" s="69" t="s">
        <v>296</v>
      </c>
      <c r="D147" s="68" t="s">
        <v>34</v>
      </c>
      <c r="E147" s="68">
        <v>65</v>
      </c>
      <c r="F147" s="79">
        <v>10</v>
      </c>
      <c r="G147" s="79">
        <f>SUM(G12)</f>
        <v>9.1948000000000008</v>
      </c>
      <c r="H147" s="79"/>
      <c r="I147" s="79">
        <f>SUM(I12)</f>
        <v>9.7012</v>
      </c>
      <c r="J147" s="79"/>
      <c r="K147" s="79"/>
      <c r="L147" s="79"/>
      <c r="M147" s="79"/>
      <c r="N147" s="79"/>
      <c r="O147" s="80"/>
      <c r="P147" s="80"/>
      <c r="Q147" s="80">
        <f>SUM(F147:P147)</f>
        <v>28.896000000000001</v>
      </c>
      <c r="R147" s="65">
        <f t="shared" si="20"/>
        <v>1878.24</v>
      </c>
      <c r="S147" s="66">
        <f t="shared" si="19"/>
        <v>1878.24</v>
      </c>
      <c r="T147" s="67">
        <f t="shared" si="21"/>
        <v>0</v>
      </c>
      <c r="U147" s="68"/>
      <c r="V147" s="68"/>
      <c r="W147" s="72"/>
      <c r="X147" s="72"/>
      <c r="Y147" s="72"/>
      <c r="Z147" s="72"/>
      <c r="AA147" s="72"/>
      <c r="AB147" s="72"/>
    </row>
    <row r="148" spans="2:28" ht="13.15" customHeight="1" x14ac:dyDescent="0.2">
      <c r="B148" s="2">
        <v>28</v>
      </c>
      <c r="C148" s="69"/>
      <c r="D148" s="68"/>
      <c r="E148" s="68"/>
      <c r="F148" s="79"/>
      <c r="G148" s="79"/>
      <c r="H148" s="79"/>
      <c r="I148" s="79"/>
      <c r="J148" s="79"/>
      <c r="K148" s="79"/>
      <c r="L148" s="79"/>
      <c r="M148" s="79"/>
      <c r="N148" s="79"/>
      <c r="O148" s="80"/>
      <c r="P148" s="80"/>
      <c r="Q148" s="80">
        <f>SUM(F148:P148)</f>
        <v>0</v>
      </c>
      <c r="R148" s="65">
        <f t="shared" si="20"/>
        <v>0</v>
      </c>
      <c r="S148" s="66"/>
      <c r="T148" s="67">
        <f t="shared" si="21"/>
        <v>0</v>
      </c>
      <c r="U148" s="68"/>
      <c r="V148" s="68"/>
      <c r="W148" s="72"/>
      <c r="X148" s="72"/>
      <c r="Y148" s="72"/>
      <c r="Z148" s="72"/>
      <c r="AA148" s="72"/>
      <c r="AB148" s="72"/>
    </row>
    <row r="149" spans="2:28" ht="13.15" customHeight="1" x14ac:dyDescent="0.2">
      <c r="B149" s="2">
        <v>28</v>
      </c>
      <c r="C149" s="69"/>
      <c r="D149" s="68"/>
      <c r="E149" s="68"/>
      <c r="F149" s="79"/>
      <c r="G149" s="79"/>
      <c r="H149" s="79"/>
      <c r="I149" s="79"/>
      <c r="J149" s="79"/>
      <c r="K149" s="79"/>
      <c r="L149" s="79"/>
      <c r="M149" s="79"/>
      <c r="N149" s="79"/>
      <c r="O149" s="80"/>
      <c r="P149" s="80"/>
      <c r="Q149" s="80">
        <f t="shared" si="11"/>
        <v>0</v>
      </c>
      <c r="R149" s="65">
        <f t="shared" si="20"/>
        <v>0</v>
      </c>
      <c r="S149" s="66"/>
      <c r="T149" s="67">
        <f t="shared" si="21"/>
        <v>0</v>
      </c>
      <c r="U149" s="68"/>
      <c r="V149" s="68"/>
      <c r="W149" s="72"/>
      <c r="X149" s="72"/>
      <c r="Y149" s="72"/>
      <c r="Z149" s="72"/>
      <c r="AA149" s="72"/>
      <c r="AB149" s="72"/>
    </row>
    <row r="150" spans="2:28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115"/>
      <c r="N150" s="72"/>
      <c r="O150" s="72"/>
      <c r="P150" s="72"/>
      <c r="Q150" s="115" t="s">
        <v>12</v>
      </c>
      <c r="R150" s="66">
        <f>SUM(R22:R140)</f>
        <v>625358.12399999995</v>
      </c>
      <c r="S150" s="66">
        <f>SUM(S22:S140)</f>
        <v>482919.22399999999</v>
      </c>
      <c r="T150" s="66">
        <f>SUM(T22:T140)</f>
        <v>142438.9</v>
      </c>
      <c r="U150" s="66"/>
      <c r="V150" s="66"/>
      <c r="W150" s="72"/>
      <c r="X150" s="72"/>
      <c r="Y150" s="72"/>
      <c r="Z150" s="72"/>
      <c r="AA150" s="72"/>
      <c r="AB150" s="72"/>
    </row>
    <row r="151" spans="2:28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115"/>
      <c r="N151" s="72"/>
      <c r="O151" s="72"/>
      <c r="P151" s="72"/>
      <c r="Q151" s="116" t="s">
        <v>160</v>
      </c>
      <c r="R151" s="74">
        <f>SUM(R150*0.1)</f>
        <v>62535.812399999995</v>
      </c>
      <c r="S151" s="74">
        <f>SUM(S150*0.1)</f>
        <v>48291.922400000003</v>
      </c>
      <c r="T151" s="65">
        <f>SUM(T150*0.1)</f>
        <v>14243.89</v>
      </c>
      <c r="U151" s="65"/>
      <c r="V151" s="65"/>
      <c r="W151" s="72"/>
      <c r="X151" s="72"/>
      <c r="Y151" s="72"/>
      <c r="Z151" s="72"/>
      <c r="AA151" s="72"/>
      <c r="AB151" s="72"/>
    </row>
    <row r="152" spans="2:28" ht="13.5" thickBot="1" x14ac:dyDescent="0.25">
      <c r="C152" s="72"/>
      <c r="D152" s="72"/>
      <c r="E152" s="72">
        <f>SUM(R153/Q12)</f>
        <v>11054.589429025984</v>
      </c>
      <c r="F152" s="72"/>
      <c r="G152" s="72"/>
      <c r="H152" s="72"/>
      <c r="I152" s="72"/>
      <c r="J152" s="72"/>
      <c r="K152" s="72"/>
      <c r="L152" s="72"/>
      <c r="M152" s="115"/>
      <c r="N152" s="72"/>
      <c r="O152" s="72"/>
      <c r="P152" s="72"/>
      <c r="Q152" s="116" t="s">
        <v>107</v>
      </c>
      <c r="R152" s="74">
        <f>SUM(R150*0.07)</f>
        <v>43775.068680000004</v>
      </c>
      <c r="S152" s="74">
        <f>SUM(S150*0.07)</f>
        <v>33804.345680000006</v>
      </c>
      <c r="T152" s="74">
        <f>SUM(T150*0.07)</f>
        <v>9970.723</v>
      </c>
      <c r="U152" s="74"/>
      <c r="V152" s="74"/>
      <c r="W152" s="72"/>
      <c r="X152" s="72"/>
      <c r="Y152" s="72"/>
      <c r="Z152" s="72"/>
      <c r="AA152" s="72"/>
      <c r="AB152" s="72"/>
    </row>
    <row r="153" spans="2:28" ht="14.25" thickTop="1" thickBot="1" x14ac:dyDescent="0.25">
      <c r="C153" s="72"/>
      <c r="D153" s="72"/>
      <c r="E153" s="72"/>
      <c r="F153" s="72"/>
      <c r="G153" s="72"/>
      <c r="H153" s="117"/>
      <c r="I153" s="118"/>
      <c r="J153" s="119"/>
      <c r="K153" s="119"/>
      <c r="L153" s="120"/>
      <c r="M153" s="121"/>
      <c r="N153" s="122"/>
      <c r="O153" s="122"/>
      <c r="P153" s="122"/>
      <c r="Q153" s="121" t="s">
        <v>65</v>
      </c>
      <c r="R153" s="75">
        <f>SUM(R150:R152)</f>
        <v>731669.00508000003</v>
      </c>
      <c r="S153" s="75">
        <f>SUM(S150:S152)</f>
        <v>565015.49208</v>
      </c>
      <c r="T153" s="75">
        <f>SUM(T150:T152)</f>
        <v>166653.51299999998</v>
      </c>
      <c r="U153" s="75"/>
      <c r="V153" s="75"/>
      <c r="W153" s="123">
        <f>SUM(U153-S159)</f>
        <v>0</v>
      </c>
      <c r="X153" s="72"/>
      <c r="Y153" s="72"/>
      <c r="Z153" s="72"/>
      <c r="AA153" s="72"/>
      <c r="AB153" s="72"/>
    </row>
    <row r="154" spans="2:28" ht="13.5" thickTop="1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124"/>
      <c r="N154" s="72"/>
      <c r="O154" s="72"/>
      <c r="P154" s="72"/>
      <c r="Q154" s="124" t="s">
        <v>66</v>
      </c>
      <c r="R154" s="76">
        <f>SUM(G199)</f>
        <v>0</v>
      </c>
      <c r="S154" s="76">
        <f>SUM(материалы!G97)</f>
        <v>149320.34</v>
      </c>
      <c r="T154" s="76"/>
      <c r="U154" s="76"/>
      <c r="V154" s="76"/>
      <c r="W154" s="72"/>
      <c r="X154" s="72"/>
      <c r="Y154" s="72"/>
      <c r="Z154" s="72"/>
      <c r="AA154" s="72"/>
      <c r="AB154" s="72"/>
    </row>
    <row r="155" spans="2:28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 t="s">
        <v>67</v>
      </c>
      <c r="R155" s="76"/>
      <c r="S155" s="76">
        <f>SUM(J161)</f>
        <v>540829</v>
      </c>
      <c r="T155" s="76"/>
      <c r="U155" s="76"/>
      <c r="V155" s="76"/>
      <c r="W155" s="72"/>
      <c r="X155" s="72"/>
      <c r="Y155" s="72"/>
      <c r="Z155" s="72"/>
      <c r="AA155" s="72"/>
      <c r="AB155" s="72"/>
    </row>
    <row r="156" spans="2:28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 t="s">
        <v>271</v>
      </c>
      <c r="R156" s="76"/>
      <c r="S156" s="76"/>
      <c r="T156" s="76"/>
      <c r="U156" s="77"/>
      <c r="V156" s="77"/>
      <c r="W156" s="72"/>
      <c r="X156" s="72"/>
      <c r="Y156" s="72"/>
      <c r="Z156" s="72"/>
      <c r="AA156" s="72"/>
      <c r="AB156" s="72"/>
    </row>
    <row r="157" spans="2:28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124"/>
      <c r="R157" s="76"/>
      <c r="S157" s="76"/>
      <c r="T157" s="76"/>
      <c r="U157" s="76"/>
      <c r="V157" s="76"/>
      <c r="W157" s="72"/>
      <c r="X157" s="72"/>
      <c r="Y157" s="72"/>
      <c r="Z157" s="72"/>
      <c r="AA157" s="72"/>
      <c r="AB157" s="72"/>
    </row>
    <row r="158" spans="2:28" ht="13.5" thickBot="1" x14ac:dyDescent="0.25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124" t="s">
        <v>222</v>
      </c>
      <c r="R158" s="76"/>
      <c r="S158" s="76"/>
      <c r="T158" s="76"/>
      <c r="U158" s="76"/>
      <c r="V158" s="76"/>
      <c r="W158" s="72"/>
      <c r="X158" s="72"/>
      <c r="Y158" s="72"/>
      <c r="Z158" s="72"/>
      <c r="AA158" s="72"/>
      <c r="AB158" s="72"/>
    </row>
    <row r="159" spans="2:28" ht="14.25" thickTop="1" thickBot="1" x14ac:dyDescent="0.25">
      <c r="C159" s="72"/>
      <c r="D159" s="72"/>
      <c r="E159" s="72"/>
      <c r="F159" s="72"/>
      <c r="G159" s="72"/>
      <c r="H159" s="117"/>
      <c r="I159" s="118"/>
      <c r="J159" s="118"/>
      <c r="K159" s="118"/>
      <c r="L159" s="118"/>
      <c r="M159" s="118"/>
      <c r="N159" s="118"/>
      <c r="O159" s="118"/>
      <c r="P159" s="118"/>
      <c r="Q159" s="118" t="s">
        <v>68</v>
      </c>
      <c r="R159" s="78"/>
      <c r="S159" s="78"/>
      <c r="T159" s="78"/>
      <c r="U159" s="78"/>
      <c r="V159" s="78"/>
      <c r="W159" s="72"/>
      <c r="X159" s="72"/>
      <c r="Y159" s="72"/>
      <c r="Z159" s="72"/>
      <c r="AA159" s="72"/>
      <c r="AB159" s="72"/>
    </row>
    <row r="160" spans="2:28" ht="19.5" thickTop="1" thickBot="1" x14ac:dyDescent="0.3">
      <c r="C160" s="125" t="s">
        <v>69</v>
      </c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123"/>
      <c r="O160" s="123"/>
      <c r="P160" s="123"/>
      <c r="Q160" s="72"/>
      <c r="R160" s="76"/>
      <c r="S160" s="77"/>
      <c r="T160" s="76"/>
      <c r="U160" s="77"/>
      <c r="V160" s="77"/>
      <c r="W160" s="72"/>
      <c r="X160" s="72"/>
      <c r="Y160" s="72"/>
      <c r="Z160" s="72"/>
      <c r="AA160" s="72"/>
      <c r="AB160" s="72"/>
    </row>
    <row r="161" spans="2:28" ht="13.5" thickTop="1" x14ac:dyDescent="0.2">
      <c r="B161" s="10" t="s">
        <v>59</v>
      </c>
      <c r="C161" s="68" t="s">
        <v>60</v>
      </c>
      <c r="D161" s="69" t="s">
        <v>33</v>
      </c>
      <c r="E161" s="69" t="s">
        <v>61</v>
      </c>
      <c r="F161" s="68" t="s">
        <v>62</v>
      </c>
      <c r="G161" s="126" t="s">
        <v>63</v>
      </c>
      <c r="H161" s="72"/>
      <c r="I161" s="127" t="s">
        <v>161</v>
      </c>
      <c r="J161" s="127">
        <f>SUM(J162:J184)</f>
        <v>540829</v>
      </c>
      <c r="K161" s="72"/>
      <c r="L161" s="72"/>
      <c r="M161" s="72"/>
      <c r="N161" s="123"/>
      <c r="O161" s="123"/>
      <c r="P161" s="123"/>
      <c r="Q161" s="72"/>
      <c r="R161" s="76"/>
      <c r="S161" s="76"/>
      <c r="T161" s="76"/>
      <c r="U161" s="76"/>
      <c r="V161" s="76"/>
      <c r="W161" s="72"/>
      <c r="X161" s="72"/>
      <c r="Y161" s="72"/>
      <c r="Z161" s="72"/>
      <c r="AA161" s="72"/>
      <c r="AB161" s="72"/>
    </row>
    <row r="162" spans="2:28" x14ac:dyDescent="0.2">
      <c r="B162" s="2">
        <v>1</v>
      </c>
      <c r="C162" s="128" t="s">
        <v>115</v>
      </c>
      <c r="D162" s="68" t="s">
        <v>35</v>
      </c>
      <c r="E162" s="68">
        <v>20</v>
      </c>
      <c r="F162" s="68">
        <v>560</v>
      </c>
      <c r="G162" s="68">
        <f t="shared" ref="G162:G174" si="22">SUM(F162*E162)</f>
        <v>11200</v>
      </c>
      <c r="H162" s="72"/>
      <c r="I162" s="69" t="s">
        <v>162</v>
      </c>
      <c r="J162" s="69">
        <v>50000</v>
      </c>
      <c r="K162" s="72"/>
      <c r="L162" s="72"/>
      <c r="M162" s="72"/>
      <c r="N162" s="72"/>
      <c r="O162" s="72"/>
      <c r="P162" s="72"/>
      <c r="Q162" s="72"/>
      <c r="R162" s="76"/>
      <c r="S162" s="76"/>
      <c r="T162" s="76"/>
      <c r="U162" s="76"/>
      <c r="V162" s="76"/>
      <c r="W162" s="72"/>
      <c r="X162" s="72"/>
      <c r="Y162" s="72"/>
      <c r="Z162" s="72"/>
      <c r="AA162" s="72"/>
      <c r="AB162" s="72"/>
    </row>
    <row r="163" spans="2:28" x14ac:dyDescent="0.2">
      <c r="B163" s="2">
        <v>2</v>
      </c>
      <c r="C163" s="128" t="s">
        <v>118</v>
      </c>
      <c r="D163" s="68" t="s">
        <v>35</v>
      </c>
      <c r="E163" s="68">
        <v>82</v>
      </c>
      <c r="F163" s="68">
        <v>320</v>
      </c>
      <c r="G163" s="68">
        <f t="shared" si="22"/>
        <v>26240</v>
      </c>
      <c r="H163" s="72"/>
      <c r="I163" s="69" t="s">
        <v>163</v>
      </c>
      <c r="J163" s="69">
        <v>39776</v>
      </c>
      <c r="K163" s="72"/>
      <c r="L163" s="72"/>
      <c r="M163" s="72"/>
      <c r="N163" s="72"/>
      <c r="O163" s="72"/>
      <c r="P163" s="72"/>
      <c r="Q163" s="72"/>
      <c r="R163" s="76"/>
      <c r="S163" s="76"/>
      <c r="T163" s="76"/>
      <c r="U163" s="76"/>
      <c r="V163" s="76"/>
      <c r="W163" s="72"/>
      <c r="X163" s="72"/>
      <c r="Y163" s="72"/>
      <c r="Z163" s="72"/>
      <c r="AA163" s="72"/>
      <c r="AB163" s="72"/>
    </row>
    <row r="164" spans="2:28" x14ac:dyDescent="0.2">
      <c r="B164" s="2">
        <v>3</v>
      </c>
      <c r="C164" s="128" t="s">
        <v>119</v>
      </c>
      <c r="D164" s="68" t="s">
        <v>35</v>
      </c>
      <c r="E164" s="68">
        <v>20</v>
      </c>
      <c r="F164" s="68">
        <v>420</v>
      </c>
      <c r="G164" s="68">
        <f t="shared" si="22"/>
        <v>8400</v>
      </c>
      <c r="H164" s="72"/>
      <c r="I164" s="69" t="s">
        <v>165</v>
      </c>
      <c r="J164" s="69">
        <v>45000</v>
      </c>
      <c r="K164" s="72"/>
      <c r="L164" s="72"/>
      <c r="M164" s="72"/>
      <c r="N164" s="72"/>
      <c r="O164" s="72"/>
      <c r="P164" s="72"/>
      <c r="Q164" s="72"/>
      <c r="R164" s="76"/>
      <c r="S164" s="76"/>
      <c r="T164" s="76"/>
      <c r="U164" s="76"/>
      <c r="V164" s="76"/>
      <c r="W164" s="72"/>
      <c r="X164" s="72"/>
      <c r="Y164" s="72"/>
      <c r="Z164" s="72"/>
      <c r="AA164" s="72"/>
      <c r="AB164" s="72"/>
    </row>
    <row r="165" spans="2:28" x14ac:dyDescent="0.2">
      <c r="B165" s="2">
        <v>4</v>
      </c>
      <c r="C165" s="128" t="s">
        <v>120</v>
      </c>
      <c r="D165" s="68" t="s">
        <v>35</v>
      </c>
      <c r="E165" s="68">
        <v>150</v>
      </c>
      <c r="F165" s="68">
        <v>35</v>
      </c>
      <c r="G165" s="68">
        <f t="shared" si="22"/>
        <v>5250</v>
      </c>
      <c r="H165" s="72"/>
      <c r="I165" s="69" t="s">
        <v>183</v>
      </c>
      <c r="J165" s="69">
        <v>45000</v>
      </c>
      <c r="K165" s="72"/>
      <c r="L165" s="72"/>
      <c r="M165" s="72"/>
      <c r="N165" s="72"/>
      <c r="O165" s="72"/>
      <c r="P165" s="72"/>
      <c r="Q165" s="72"/>
      <c r="R165" s="76"/>
      <c r="S165" s="76"/>
      <c r="T165" s="76"/>
      <c r="U165" s="76"/>
      <c r="V165" s="76"/>
      <c r="W165" s="72"/>
      <c r="X165" s="72"/>
      <c r="Y165" s="72"/>
      <c r="Z165" s="72"/>
      <c r="AA165" s="72"/>
      <c r="AB165" s="72"/>
    </row>
    <row r="166" spans="2:28" x14ac:dyDescent="0.2">
      <c r="B166" s="2">
        <v>5</v>
      </c>
      <c r="C166" s="128" t="s">
        <v>121</v>
      </c>
      <c r="D166" s="68" t="s">
        <v>35</v>
      </c>
      <c r="E166" s="68">
        <v>3</v>
      </c>
      <c r="F166" s="68">
        <v>1500</v>
      </c>
      <c r="G166" s="68">
        <f t="shared" si="22"/>
        <v>4500</v>
      </c>
      <c r="H166" s="72"/>
      <c r="I166" s="69" t="s">
        <v>183</v>
      </c>
      <c r="J166" s="69">
        <v>39620</v>
      </c>
      <c r="K166" s="72"/>
      <c r="L166" s="72"/>
      <c r="M166" s="72"/>
      <c r="N166" s="72"/>
      <c r="O166" s="72"/>
      <c r="P166" s="72"/>
      <c r="Q166" s="72"/>
      <c r="R166" s="76"/>
      <c r="S166" s="76"/>
      <c r="T166" s="76"/>
      <c r="U166" s="76"/>
      <c r="V166" s="76"/>
      <c r="W166" s="72"/>
      <c r="X166" s="72"/>
      <c r="Y166" s="72"/>
      <c r="Z166" s="72"/>
      <c r="AA166" s="72"/>
      <c r="AB166" s="72"/>
    </row>
    <row r="167" spans="2:28" ht="11.1" customHeight="1" x14ac:dyDescent="0.2">
      <c r="B167" s="2">
        <v>6</v>
      </c>
      <c r="C167" s="128" t="s">
        <v>122</v>
      </c>
      <c r="D167" s="68" t="s">
        <v>35</v>
      </c>
      <c r="E167" s="68">
        <v>14</v>
      </c>
      <c r="F167" s="68">
        <v>850</v>
      </c>
      <c r="G167" s="68">
        <f t="shared" si="22"/>
        <v>11900</v>
      </c>
      <c r="H167" s="72"/>
      <c r="I167" s="69" t="s">
        <v>208</v>
      </c>
      <c r="J167" s="69">
        <v>100000</v>
      </c>
      <c r="K167" s="72"/>
      <c r="L167" s="72"/>
      <c r="M167" s="72"/>
      <c r="N167" s="72"/>
      <c r="O167" s="72"/>
      <c r="P167" s="72"/>
      <c r="Q167" s="72"/>
      <c r="R167" s="76"/>
      <c r="S167" s="76"/>
      <c r="T167" s="76"/>
      <c r="U167" s="76"/>
      <c r="V167" s="76"/>
      <c r="W167" s="72"/>
      <c r="X167" s="72"/>
      <c r="Y167" s="72"/>
      <c r="Z167" s="72"/>
      <c r="AA167" s="72"/>
      <c r="AB167" s="72"/>
    </row>
    <row r="168" spans="2:28" x14ac:dyDescent="0.2">
      <c r="B168" s="2">
        <v>7</v>
      </c>
      <c r="C168" s="128" t="s">
        <v>123</v>
      </c>
      <c r="D168" s="68" t="s">
        <v>35</v>
      </c>
      <c r="E168" s="68">
        <v>6</v>
      </c>
      <c r="F168" s="68">
        <v>1200</v>
      </c>
      <c r="G168" s="68">
        <f t="shared" si="22"/>
        <v>7200</v>
      </c>
      <c r="H168" s="72"/>
      <c r="I168" s="69" t="s">
        <v>208</v>
      </c>
      <c r="J168" s="69">
        <v>50000</v>
      </c>
      <c r="K168" s="72"/>
      <c r="L168" s="72"/>
      <c r="M168" s="72"/>
      <c r="N168" s="72"/>
      <c r="O168" s="72"/>
      <c r="P168" s="72"/>
      <c r="Q168" s="72"/>
      <c r="R168" s="76"/>
      <c r="S168" s="76"/>
      <c r="T168" s="76"/>
      <c r="U168" s="76"/>
      <c r="V168" s="76"/>
      <c r="W168" s="72"/>
      <c r="X168" s="72"/>
      <c r="Y168" s="72"/>
      <c r="Z168" s="72"/>
      <c r="AA168" s="72"/>
      <c r="AB168" s="72"/>
    </row>
    <row r="169" spans="2:28" ht="15" customHeight="1" thickBot="1" x14ac:dyDescent="0.25">
      <c r="B169" s="2">
        <v>8</v>
      </c>
      <c r="C169" s="128" t="s">
        <v>124</v>
      </c>
      <c r="D169" s="68" t="s">
        <v>125</v>
      </c>
      <c r="E169" s="68">
        <v>45</v>
      </c>
      <c r="F169" s="68">
        <v>150</v>
      </c>
      <c r="G169" s="68">
        <f t="shared" si="22"/>
        <v>6750</v>
      </c>
      <c r="H169" s="72"/>
      <c r="I169" s="69" t="s">
        <v>209</v>
      </c>
      <c r="J169" s="69">
        <v>44160</v>
      </c>
      <c r="K169" s="72"/>
      <c r="L169" s="72"/>
      <c r="M169" s="72"/>
      <c r="N169" s="72"/>
      <c r="O169" s="72"/>
      <c r="P169" s="72"/>
      <c r="Q169" s="72"/>
      <c r="R169" s="76"/>
      <c r="S169" s="76"/>
      <c r="T169" s="76"/>
      <c r="U169" s="76"/>
      <c r="V169" s="76"/>
      <c r="W169" s="72"/>
      <c r="X169" s="72"/>
      <c r="Y169" s="72"/>
      <c r="Z169" s="72"/>
      <c r="AA169" s="72"/>
      <c r="AB169" s="72"/>
    </row>
    <row r="170" spans="2:28" ht="13.5" thickTop="1" x14ac:dyDescent="0.2">
      <c r="B170" s="2">
        <v>9</v>
      </c>
      <c r="C170" s="128" t="s">
        <v>126</v>
      </c>
      <c r="D170" s="68" t="s">
        <v>35</v>
      </c>
      <c r="E170" s="68">
        <v>35</v>
      </c>
      <c r="F170" s="68">
        <v>350</v>
      </c>
      <c r="G170" s="68">
        <f t="shared" si="22"/>
        <v>12250</v>
      </c>
      <c r="H170" s="72"/>
      <c r="I170" s="69" t="s">
        <v>209</v>
      </c>
      <c r="J170" s="69">
        <v>27273</v>
      </c>
      <c r="K170" s="72"/>
      <c r="L170" s="72"/>
      <c r="M170" s="72"/>
      <c r="N170" s="72"/>
      <c r="O170" s="72"/>
      <c r="P170" s="72"/>
      <c r="Q170" s="72"/>
      <c r="R170" s="76"/>
      <c r="S170" s="76"/>
      <c r="T170" s="76"/>
      <c r="U170" s="76"/>
      <c r="V170" s="76"/>
      <c r="W170" s="129"/>
      <c r="X170" s="72"/>
      <c r="Y170" s="72"/>
      <c r="Z170" s="72"/>
      <c r="AA170" s="72"/>
      <c r="AB170" s="72"/>
    </row>
    <row r="171" spans="2:28" ht="13.5" thickBot="1" x14ac:dyDescent="0.25">
      <c r="B171" s="2">
        <v>10</v>
      </c>
      <c r="C171" s="128" t="s">
        <v>127</v>
      </c>
      <c r="D171" s="68" t="s">
        <v>35</v>
      </c>
      <c r="E171" s="68">
        <v>15</v>
      </c>
      <c r="F171" s="68">
        <v>550</v>
      </c>
      <c r="G171" s="68">
        <f t="shared" si="22"/>
        <v>8250</v>
      </c>
      <c r="H171" s="72"/>
      <c r="I171" s="69" t="s">
        <v>209</v>
      </c>
      <c r="J171" s="69">
        <v>36364</v>
      </c>
      <c r="K171" s="72"/>
      <c r="L171" s="72"/>
      <c r="M171" s="72"/>
      <c r="N171" s="72"/>
      <c r="O171" s="72"/>
      <c r="P171" s="72"/>
      <c r="Q171" s="72"/>
      <c r="R171" s="76"/>
      <c r="S171" s="76"/>
      <c r="T171" s="76"/>
      <c r="U171" s="76"/>
      <c r="V171" s="76"/>
      <c r="W171" s="130"/>
      <c r="X171" s="72"/>
      <c r="Y171" s="72"/>
      <c r="Z171" s="72"/>
      <c r="AA171" s="72"/>
      <c r="AB171" s="72"/>
    </row>
    <row r="172" spans="2:28" ht="13.5" thickTop="1" x14ac:dyDescent="0.2">
      <c r="B172" s="2">
        <v>11</v>
      </c>
      <c r="C172" s="128" t="s">
        <v>136</v>
      </c>
      <c r="D172" s="68" t="s">
        <v>134</v>
      </c>
      <c r="E172" s="68">
        <v>2</v>
      </c>
      <c r="F172" s="68">
        <v>3500</v>
      </c>
      <c r="G172" s="68">
        <f t="shared" si="22"/>
        <v>7000</v>
      </c>
      <c r="H172" s="72"/>
      <c r="I172" s="69" t="s">
        <v>209</v>
      </c>
      <c r="J172" s="69">
        <v>36364</v>
      </c>
      <c r="K172" s="72"/>
      <c r="L172" s="72"/>
      <c r="M172" s="72"/>
      <c r="N172" s="72"/>
      <c r="O172" s="72"/>
      <c r="P172" s="72"/>
      <c r="Q172" s="72"/>
      <c r="R172" s="76"/>
      <c r="S172" s="76"/>
      <c r="T172" s="76"/>
      <c r="U172" s="76"/>
      <c r="V172" s="76"/>
      <c r="W172" s="129"/>
      <c r="X172" s="72"/>
      <c r="Y172" s="72"/>
      <c r="Z172" s="72"/>
      <c r="AA172" s="72"/>
      <c r="AB172" s="72"/>
    </row>
    <row r="173" spans="2:28" x14ac:dyDescent="0.2">
      <c r="B173" s="2">
        <v>12</v>
      </c>
      <c r="C173" s="128" t="s">
        <v>128</v>
      </c>
      <c r="D173" s="68" t="s">
        <v>131</v>
      </c>
      <c r="E173" s="68">
        <v>35</v>
      </c>
      <c r="F173" s="68">
        <v>250</v>
      </c>
      <c r="G173" s="68">
        <f t="shared" si="22"/>
        <v>8750</v>
      </c>
      <c r="H173" s="72"/>
      <c r="I173" s="69" t="s">
        <v>242</v>
      </c>
      <c r="J173" s="69">
        <v>27272</v>
      </c>
      <c r="K173" s="72"/>
      <c r="L173" s="72"/>
      <c r="M173" s="72"/>
      <c r="N173" s="72"/>
      <c r="O173" s="72"/>
      <c r="P173" s="72"/>
      <c r="Q173" s="72"/>
      <c r="R173" s="76"/>
      <c r="S173" s="76"/>
      <c r="T173" s="76"/>
      <c r="U173" s="76"/>
      <c r="V173" s="76"/>
      <c r="W173" s="72"/>
      <c r="X173" s="72"/>
      <c r="Y173" s="72"/>
      <c r="Z173" s="72"/>
      <c r="AA173" s="72"/>
      <c r="AB173" s="72"/>
    </row>
    <row r="174" spans="2:28" x14ac:dyDescent="0.2">
      <c r="B174" s="2">
        <v>13</v>
      </c>
      <c r="C174" s="128" t="s">
        <v>129</v>
      </c>
      <c r="D174" s="68" t="s">
        <v>130</v>
      </c>
      <c r="E174" s="68">
        <v>1</v>
      </c>
      <c r="F174" s="68">
        <v>1200</v>
      </c>
      <c r="G174" s="68">
        <f t="shared" si="22"/>
        <v>1200</v>
      </c>
      <c r="H174" s="72"/>
      <c r="I174" s="69"/>
      <c r="J174" s="69"/>
      <c r="K174" s="72"/>
      <c r="L174" s="72"/>
      <c r="M174" s="72"/>
      <c r="N174" s="72"/>
      <c r="O174" s="72"/>
      <c r="P174" s="72"/>
      <c r="Q174" s="72"/>
      <c r="R174" s="76"/>
      <c r="S174" s="76"/>
      <c r="T174" s="76"/>
      <c r="U174" s="76"/>
      <c r="V174" s="76"/>
      <c r="W174" s="72"/>
      <c r="X174" s="72"/>
      <c r="Y174" s="72"/>
      <c r="Z174" s="72"/>
      <c r="AA174" s="72"/>
      <c r="AB174" s="72"/>
    </row>
    <row r="175" spans="2:28" x14ac:dyDescent="0.2">
      <c r="B175" s="2">
        <v>14</v>
      </c>
      <c r="C175" s="128" t="s">
        <v>132</v>
      </c>
      <c r="D175" s="68" t="s">
        <v>35</v>
      </c>
      <c r="E175" s="68">
        <v>300</v>
      </c>
      <c r="F175" s="68">
        <v>12</v>
      </c>
      <c r="G175" s="68">
        <f t="shared" ref="G175:G195" si="23">SUM(F175*E175)</f>
        <v>3600</v>
      </c>
      <c r="H175" s="72"/>
      <c r="I175" s="69"/>
      <c r="J175" s="69"/>
      <c r="K175" s="72"/>
      <c r="L175" s="72"/>
      <c r="M175" s="72"/>
      <c r="N175" s="72"/>
      <c r="O175" s="72"/>
      <c r="P175" s="72"/>
      <c r="Q175" s="72"/>
      <c r="R175" s="76"/>
      <c r="S175" s="76"/>
      <c r="T175" s="76"/>
      <c r="U175" s="76"/>
      <c r="V175" s="76"/>
      <c r="W175" s="72"/>
      <c r="X175" s="72"/>
      <c r="Y175" s="72"/>
      <c r="Z175" s="72"/>
      <c r="AA175" s="72"/>
      <c r="AB175" s="72"/>
    </row>
    <row r="176" spans="2:28" x14ac:dyDescent="0.2">
      <c r="B176" s="2">
        <v>15</v>
      </c>
      <c r="C176" s="128" t="s">
        <v>135</v>
      </c>
      <c r="D176" s="68" t="s">
        <v>134</v>
      </c>
      <c r="E176" s="68">
        <v>3</v>
      </c>
      <c r="F176" s="68">
        <v>2500</v>
      </c>
      <c r="G176" s="68">
        <f t="shared" si="23"/>
        <v>7500</v>
      </c>
      <c r="H176" s="72"/>
      <c r="I176" s="69"/>
      <c r="J176" s="69"/>
      <c r="K176" s="72"/>
      <c r="L176" s="72"/>
      <c r="M176" s="72"/>
      <c r="N176" s="72"/>
      <c r="O176" s="72"/>
      <c r="P176" s="72"/>
      <c r="Q176" s="72"/>
      <c r="R176" s="76"/>
      <c r="S176" s="76"/>
      <c r="T176" s="76"/>
      <c r="U176" s="76"/>
      <c r="V176" s="76"/>
      <c r="W176" s="72"/>
      <c r="X176" s="72"/>
      <c r="Y176" s="72"/>
      <c r="Z176" s="72"/>
      <c r="AA176" s="72"/>
      <c r="AB176" s="72"/>
    </row>
    <row r="177" spans="2:28" x14ac:dyDescent="0.2">
      <c r="B177" s="2">
        <v>16</v>
      </c>
      <c r="C177" s="128" t="s">
        <v>133</v>
      </c>
      <c r="D177" s="68" t="s">
        <v>134</v>
      </c>
      <c r="E177" s="68">
        <v>15</v>
      </c>
      <c r="F177" s="68">
        <v>450</v>
      </c>
      <c r="G177" s="68">
        <f t="shared" si="23"/>
        <v>6750</v>
      </c>
      <c r="H177" s="72"/>
      <c r="I177" s="69"/>
      <c r="J177" s="69"/>
      <c r="K177" s="72"/>
      <c r="L177" s="72"/>
      <c r="M177" s="72"/>
      <c r="N177" s="72"/>
      <c r="O177" s="72"/>
      <c r="P177" s="72"/>
      <c r="Q177" s="72"/>
      <c r="R177" s="76"/>
      <c r="S177" s="76"/>
      <c r="T177" s="76"/>
      <c r="U177" s="76"/>
      <c r="V177" s="76"/>
      <c r="W177" s="72"/>
      <c r="X177" s="72"/>
      <c r="Y177" s="72"/>
      <c r="Z177" s="72"/>
      <c r="AA177" s="72"/>
      <c r="AB177" s="72"/>
    </row>
    <row r="178" spans="2:28" x14ac:dyDescent="0.2">
      <c r="B178" s="2">
        <v>17</v>
      </c>
      <c r="C178" s="128" t="s">
        <v>137</v>
      </c>
      <c r="D178" s="68" t="s">
        <v>35</v>
      </c>
      <c r="E178" s="68">
        <v>18</v>
      </c>
      <c r="F178" s="68">
        <v>320</v>
      </c>
      <c r="G178" s="68">
        <f t="shared" si="23"/>
        <v>5760</v>
      </c>
      <c r="H178" s="72"/>
      <c r="I178" s="69"/>
      <c r="J178" s="69"/>
      <c r="K178" s="72"/>
      <c r="L178" s="72"/>
      <c r="M178" s="72"/>
      <c r="N178" s="72"/>
      <c r="O178" s="72"/>
      <c r="P178" s="72"/>
      <c r="Q178" s="72"/>
      <c r="R178" s="76"/>
      <c r="S178" s="76"/>
      <c r="T178" s="76"/>
      <c r="U178" s="76"/>
      <c r="V178" s="76"/>
      <c r="W178" s="72"/>
      <c r="X178" s="72"/>
      <c r="Y178" s="72"/>
      <c r="Z178" s="72"/>
      <c r="AA178" s="72"/>
      <c r="AB178" s="72"/>
    </row>
    <row r="179" spans="2:28" x14ac:dyDescent="0.2">
      <c r="B179" s="2">
        <v>18</v>
      </c>
      <c r="C179" s="128" t="s">
        <v>153</v>
      </c>
      <c r="D179" s="68" t="s">
        <v>35</v>
      </c>
      <c r="E179" s="68">
        <v>10</v>
      </c>
      <c r="F179" s="68">
        <v>260</v>
      </c>
      <c r="G179" s="68">
        <f t="shared" si="23"/>
        <v>2600</v>
      </c>
      <c r="H179" s="72"/>
      <c r="I179" s="69"/>
      <c r="J179" s="69"/>
      <c r="K179" s="72"/>
      <c r="L179" s="72"/>
      <c r="M179" s="72"/>
      <c r="N179" s="72"/>
      <c r="O179" s="72"/>
      <c r="P179" s="72"/>
      <c r="Q179" s="72"/>
      <c r="R179" s="76"/>
      <c r="S179" s="76"/>
      <c r="T179" s="76"/>
      <c r="U179" s="76"/>
      <c r="V179" s="76"/>
      <c r="W179" s="72"/>
      <c r="X179" s="72"/>
      <c r="Y179" s="72"/>
      <c r="Z179" s="72"/>
      <c r="AA179" s="72"/>
      <c r="AB179" s="72"/>
    </row>
    <row r="180" spans="2:28" x14ac:dyDescent="0.2">
      <c r="B180" s="2">
        <v>19</v>
      </c>
      <c r="C180" s="128" t="s">
        <v>138</v>
      </c>
      <c r="D180" s="68" t="s">
        <v>130</v>
      </c>
      <c r="E180" s="68">
        <v>1</v>
      </c>
      <c r="F180" s="68">
        <v>5000</v>
      </c>
      <c r="G180" s="68">
        <f t="shared" si="23"/>
        <v>5000</v>
      </c>
      <c r="H180" s="72"/>
      <c r="I180" s="69"/>
      <c r="J180" s="69"/>
      <c r="K180" s="72"/>
      <c r="L180" s="72"/>
      <c r="M180" s="72"/>
      <c r="N180" s="72"/>
      <c r="O180" s="72"/>
      <c r="P180" s="72"/>
      <c r="Q180" s="72"/>
      <c r="R180" s="76"/>
      <c r="S180" s="76"/>
      <c r="T180" s="76"/>
      <c r="U180" s="76"/>
      <c r="V180" s="76"/>
      <c r="W180" s="72"/>
      <c r="X180" s="72"/>
      <c r="Y180" s="72"/>
      <c r="Z180" s="72"/>
      <c r="AA180" s="72"/>
      <c r="AB180" s="72"/>
    </row>
    <row r="181" spans="2:28" x14ac:dyDescent="0.2">
      <c r="B181" s="2">
        <v>20</v>
      </c>
      <c r="C181" s="128" t="s">
        <v>141</v>
      </c>
      <c r="D181" s="68" t="s">
        <v>140</v>
      </c>
      <c r="E181" s="68">
        <v>5</v>
      </c>
      <c r="F181" s="68">
        <v>350</v>
      </c>
      <c r="G181" s="68">
        <f t="shared" si="23"/>
        <v>1750</v>
      </c>
      <c r="H181" s="72"/>
      <c r="I181" s="69"/>
      <c r="J181" s="69"/>
      <c r="K181" s="72"/>
      <c r="L181" s="72"/>
      <c r="M181" s="72"/>
      <c r="N181" s="72"/>
      <c r="O181" s="72"/>
      <c r="P181" s="72"/>
      <c r="Q181" s="72"/>
      <c r="R181" s="76"/>
      <c r="S181" s="76"/>
      <c r="T181" s="76"/>
      <c r="U181" s="76"/>
      <c r="V181" s="76"/>
      <c r="W181" s="72"/>
      <c r="X181" s="72"/>
      <c r="Y181" s="72"/>
      <c r="Z181" s="72"/>
      <c r="AA181" s="72"/>
      <c r="AB181" s="72"/>
    </row>
    <row r="182" spans="2:28" x14ac:dyDescent="0.2">
      <c r="B182" s="2">
        <v>21</v>
      </c>
      <c r="C182" s="128" t="s">
        <v>139</v>
      </c>
      <c r="D182" s="68" t="s">
        <v>74</v>
      </c>
      <c r="E182" s="68">
        <v>25</v>
      </c>
      <c r="F182" s="68">
        <v>150</v>
      </c>
      <c r="G182" s="68">
        <f t="shared" si="23"/>
        <v>3750</v>
      </c>
      <c r="H182" s="72"/>
      <c r="I182" s="69"/>
      <c r="J182" s="69"/>
      <c r="K182" s="72"/>
      <c r="L182" s="72"/>
      <c r="M182" s="72"/>
      <c r="N182" s="72"/>
      <c r="O182" s="72"/>
      <c r="P182" s="72"/>
      <c r="Q182" s="72"/>
      <c r="R182" s="76"/>
      <c r="S182" s="76"/>
      <c r="T182" s="76"/>
      <c r="U182" s="76"/>
      <c r="V182" s="76"/>
      <c r="W182" s="72"/>
      <c r="X182" s="72"/>
      <c r="Y182" s="72"/>
      <c r="Z182" s="72"/>
      <c r="AA182" s="72"/>
      <c r="AB182" s="72"/>
    </row>
    <row r="183" spans="2:28" x14ac:dyDescent="0.2">
      <c r="B183" s="2">
        <v>22</v>
      </c>
      <c r="C183" s="128" t="s">
        <v>142</v>
      </c>
      <c r="D183" s="68" t="s">
        <v>144</v>
      </c>
      <c r="E183" s="68">
        <v>40</v>
      </c>
      <c r="F183" s="68">
        <v>3500</v>
      </c>
      <c r="G183" s="68">
        <f t="shared" si="23"/>
        <v>140000</v>
      </c>
      <c r="H183" s="72"/>
      <c r="I183" s="69"/>
      <c r="J183" s="69"/>
      <c r="K183" s="72"/>
      <c r="L183" s="72"/>
      <c r="M183" s="72"/>
      <c r="N183" s="72"/>
      <c r="O183" s="72"/>
      <c r="P183" s="72"/>
      <c r="Q183" s="72"/>
      <c r="R183" s="76"/>
      <c r="S183" s="76"/>
      <c r="T183" s="76"/>
      <c r="U183" s="76"/>
      <c r="V183" s="76"/>
      <c r="W183" s="72"/>
      <c r="X183" s="72"/>
      <c r="Y183" s="72"/>
      <c r="Z183" s="72"/>
      <c r="AA183" s="72"/>
      <c r="AB183" s="72"/>
    </row>
    <row r="184" spans="2:28" x14ac:dyDescent="0.2">
      <c r="B184" s="2">
        <v>23</v>
      </c>
      <c r="C184" s="128" t="s">
        <v>143</v>
      </c>
      <c r="D184" s="68" t="s">
        <v>34</v>
      </c>
      <c r="E184" s="68">
        <v>52</v>
      </c>
      <c r="F184" s="68">
        <v>650</v>
      </c>
      <c r="G184" s="68">
        <f t="shared" si="23"/>
        <v>33800</v>
      </c>
      <c r="H184" s="72"/>
      <c r="I184" s="69"/>
      <c r="J184" s="69"/>
      <c r="K184" s="72"/>
      <c r="L184" s="72"/>
      <c r="M184" s="72"/>
      <c r="N184" s="72"/>
      <c r="O184" s="72"/>
      <c r="P184" s="72"/>
      <c r="Q184" s="72"/>
      <c r="R184" s="76"/>
      <c r="S184" s="76"/>
      <c r="T184" s="76"/>
      <c r="U184" s="76"/>
      <c r="V184" s="76"/>
      <c r="W184" s="72"/>
      <c r="X184" s="72"/>
      <c r="Y184" s="72"/>
      <c r="Z184" s="72"/>
      <c r="AA184" s="72"/>
      <c r="AB184" s="72"/>
    </row>
    <row r="185" spans="2:28" x14ac:dyDescent="0.2">
      <c r="B185" s="2">
        <v>24</v>
      </c>
      <c r="C185" s="128" t="s">
        <v>90</v>
      </c>
      <c r="D185" s="68" t="s">
        <v>35</v>
      </c>
      <c r="E185" s="68">
        <v>6</v>
      </c>
      <c r="F185" s="68">
        <v>250</v>
      </c>
      <c r="G185" s="68">
        <f t="shared" si="23"/>
        <v>1500</v>
      </c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6"/>
      <c r="S185" s="76"/>
      <c r="T185" s="76"/>
      <c r="U185" s="76"/>
      <c r="V185" s="76"/>
      <c r="W185" s="72"/>
      <c r="X185" s="72"/>
      <c r="Y185" s="72"/>
      <c r="Z185" s="72"/>
      <c r="AA185" s="72"/>
      <c r="AB185" s="72"/>
    </row>
    <row r="186" spans="2:28" x14ac:dyDescent="0.2">
      <c r="B186" s="2">
        <v>25</v>
      </c>
      <c r="C186" s="128" t="s">
        <v>88</v>
      </c>
      <c r="D186" s="68" t="s">
        <v>34</v>
      </c>
      <c r="E186" s="68">
        <v>20</v>
      </c>
      <c r="F186" s="68">
        <v>950</v>
      </c>
      <c r="G186" s="68">
        <f t="shared" si="23"/>
        <v>19000</v>
      </c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6"/>
      <c r="S186" s="76"/>
      <c r="T186" s="76"/>
      <c r="U186" s="76"/>
      <c r="V186" s="76"/>
      <c r="W186" s="72"/>
      <c r="X186" s="72"/>
      <c r="Y186" s="72"/>
      <c r="Z186" s="72"/>
      <c r="AA186" s="72"/>
      <c r="AB186" s="72"/>
    </row>
    <row r="187" spans="2:28" x14ac:dyDescent="0.2">
      <c r="B187" s="2">
        <v>26</v>
      </c>
      <c r="C187" s="128" t="s">
        <v>145</v>
      </c>
      <c r="D187" s="68" t="s">
        <v>146</v>
      </c>
      <c r="E187" s="68">
        <v>10</v>
      </c>
      <c r="F187" s="68">
        <v>250</v>
      </c>
      <c r="G187" s="68">
        <f t="shared" si="23"/>
        <v>2500</v>
      </c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6"/>
      <c r="S187" s="76"/>
      <c r="T187" s="76"/>
      <c r="U187" s="76"/>
      <c r="V187" s="76"/>
      <c r="W187" s="72"/>
      <c r="X187" s="72"/>
      <c r="Y187" s="72"/>
      <c r="Z187" s="72"/>
      <c r="AA187" s="72"/>
      <c r="AB187" s="72"/>
    </row>
    <row r="188" spans="2:28" x14ac:dyDescent="0.2">
      <c r="B188" s="2">
        <v>27</v>
      </c>
      <c r="C188" s="128" t="s">
        <v>147</v>
      </c>
      <c r="D188" s="68" t="s">
        <v>74</v>
      </c>
      <c r="E188" s="68">
        <v>70</v>
      </c>
      <c r="F188" s="68">
        <v>100</v>
      </c>
      <c r="G188" s="68">
        <f t="shared" si="23"/>
        <v>7000</v>
      </c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6"/>
      <c r="S188" s="76"/>
      <c r="T188" s="76"/>
      <c r="U188" s="76"/>
      <c r="V188" s="76"/>
      <c r="W188" s="72"/>
      <c r="X188" s="72"/>
      <c r="Y188" s="72"/>
      <c r="Z188" s="72"/>
      <c r="AA188" s="72"/>
      <c r="AB188" s="72"/>
    </row>
    <row r="189" spans="2:28" x14ac:dyDescent="0.2">
      <c r="B189" s="2">
        <v>28</v>
      </c>
      <c r="C189" s="128" t="s">
        <v>148</v>
      </c>
      <c r="D189" s="68" t="s">
        <v>74</v>
      </c>
      <c r="E189" s="68">
        <v>80</v>
      </c>
      <c r="F189" s="68">
        <v>50</v>
      </c>
      <c r="G189" s="68">
        <f t="shared" si="23"/>
        <v>4000</v>
      </c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6"/>
      <c r="S189" s="76"/>
      <c r="T189" s="76"/>
      <c r="U189" s="76"/>
      <c r="V189" s="76"/>
      <c r="W189" s="72"/>
      <c r="X189" s="72"/>
      <c r="Y189" s="72"/>
      <c r="Z189" s="72"/>
      <c r="AA189" s="72"/>
      <c r="AB189" s="72"/>
    </row>
    <row r="190" spans="2:28" x14ac:dyDescent="0.2">
      <c r="B190" s="2">
        <v>29</v>
      </c>
      <c r="C190" s="128" t="s">
        <v>149</v>
      </c>
      <c r="D190" s="68" t="s">
        <v>130</v>
      </c>
      <c r="E190" s="68">
        <v>1</v>
      </c>
      <c r="F190" s="68">
        <v>3500</v>
      </c>
      <c r="G190" s="68">
        <f t="shared" si="23"/>
        <v>3500</v>
      </c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6"/>
      <c r="S190" s="76"/>
      <c r="T190" s="76"/>
      <c r="U190" s="76"/>
      <c r="V190" s="76"/>
      <c r="W190" s="72"/>
      <c r="X190" s="72"/>
      <c r="Y190" s="72"/>
      <c r="Z190" s="72"/>
      <c r="AA190" s="72"/>
      <c r="AB190" s="72"/>
    </row>
    <row r="191" spans="2:28" x14ac:dyDescent="0.2">
      <c r="B191" s="2">
        <v>30</v>
      </c>
      <c r="C191" s="128" t="s">
        <v>150</v>
      </c>
      <c r="D191" s="68" t="s">
        <v>151</v>
      </c>
      <c r="E191" s="68">
        <v>22</v>
      </c>
      <c r="F191" s="68">
        <v>550</v>
      </c>
      <c r="G191" s="68">
        <f t="shared" si="23"/>
        <v>12100</v>
      </c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6"/>
      <c r="S191" s="76"/>
      <c r="T191" s="76"/>
      <c r="U191" s="76"/>
      <c r="V191" s="76"/>
      <c r="W191" s="72"/>
      <c r="X191" s="72"/>
      <c r="Y191" s="72"/>
      <c r="Z191" s="72"/>
      <c r="AA191" s="72"/>
      <c r="AB191" s="72"/>
    </row>
    <row r="192" spans="2:28" x14ac:dyDescent="0.2">
      <c r="B192" s="2">
        <v>31</v>
      </c>
      <c r="C192" s="128" t="s">
        <v>152</v>
      </c>
      <c r="D192" s="68" t="s">
        <v>34</v>
      </c>
      <c r="E192" s="68">
        <v>10</v>
      </c>
      <c r="F192" s="68">
        <v>1200</v>
      </c>
      <c r="G192" s="68">
        <f t="shared" si="23"/>
        <v>12000</v>
      </c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6"/>
      <c r="S192" s="76"/>
      <c r="T192" s="76"/>
      <c r="U192" s="76"/>
      <c r="V192" s="76"/>
      <c r="W192" s="72"/>
      <c r="X192" s="72"/>
      <c r="Y192" s="72"/>
      <c r="Z192" s="72"/>
      <c r="AA192" s="72"/>
      <c r="AB192" s="72"/>
    </row>
    <row r="193" spans="2:28" x14ac:dyDescent="0.2">
      <c r="B193" s="2">
        <v>32</v>
      </c>
      <c r="C193" s="128" t="s">
        <v>154</v>
      </c>
      <c r="D193" s="68" t="s">
        <v>125</v>
      </c>
      <c r="E193" s="68">
        <v>4</v>
      </c>
      <c r="F193" s="68">
        <v>750</v>
      </c>
      <c r="G193" s="68">
        <f t="shared" si="23"/>
        <v>3000</v>
      </c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6"/>
      <c r="S193" s="76"/>
      <c r="T193" s="76"/>
      <c r="U193" s="76"/>
      <c r="V193" s="76"/>
      <c r="W193" s="72"/>
      <c r="X193" s="72"/>
      <c r="Y193" s="72"/>
      <c r="Z193" s="72"/>
      <c r="AA193" s="72"/>
      <c r="AB193" s="72"/>
    </row>
    <row r="194" spans="2:28" x14ac:dyDescent="0.2">
      <c r="B194" s="2">
        <v>33</v>
      </c>
      <c r="C194" s="128" t="s">
        <v>155</v>
      </c>
      <c r="D194" s="68" t="s">
        <v>125</v>
      </c>
      <c r="E194" s="68">
        <v>6</v>
      </c>
      <c r="F194" s="68">
        <v>750</v>
      </c>
      <c r="G194" s="68">
        <f t="shared" si="23"/>
        <v>4500</v>
      </c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6"/>
      <c r="S194" s="76"/>
      <c r="T194" s="76"/>
      <c r="U194" s="76"/>
      <c r="V194" s="76"/>
      <c r="W194" s="72"/>
      <c r="X194" s="72"/>
      <c r="Y194" s="72"/>
      <c r="Z194" s="72"/>
      <c r="AA194" s="72"/>
      <c r="AB194" s="72"/>
    </row>
    <row r="195" spans="2:28" x14ac:dyDescent="0.2">
      <c r="B195" s="2">
        <v>34</v>
      </c>
      <c r="C195" s="128" t="s">
        <v>157</v>
      </c>
      <c r="D195" s="68" t="s">
        <v>156</v>
      </c>
      <c r="E195" s="68">
        <v>20</v>
      </c>
      <c r="F195" s="68">
        <v>50</v>
      </c>
      <c r="G195" s="68">
        <f t="shared" si="23"/>
        <v>1000</v>
      </c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6"/>
      <c r="S195" s="76"/>
      <c r="T195" s="76"/>
      <c r="U195" s="76"/>
      <c r="V195" s="76"/>
      <c r="W195" s="72"/>
      <c r="X195" s="72"/>
      <c r="Y195" s="72"/>
      <c r="Z195" s="72"/>
      <c r="AA195" s="72"/>
      <c r="AB195" s="72"/>
    </row>
    <row r="196" spans="2:28" x14ac:dyDescent="0.2">
      <c r="B196" s="2">
        <v>35</v>
      </c>
      <c r="C196" s="50" t="s">
        <v>158</v>
      </c>
      <c r="D196" s="11" t="s">
        <v>125</v>
      </c>
      <c r="E196" s="11">
        <v>24</v>
      </c>
      <c r="F196" s="11">
        <v>250</v>
      </c>
      <c r="G196" s="11">
        <f>SUM(F196*E196)</f>
        <v>6000</v>
      </c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47"/>
      <c r="S196" s="47"/>
      <c r="T196" s="47"/>
      <c r="U196" s="76"/>
      <c r="V196" s="76"/>
      <c r="W196" s="23"/>
      <c r="X196" s="23"/>
      <c r="Y196" s="23"/>
    </row>
    <row r="197" spans="2:28" x14ac:dyDescent="0.2">
      <c r="C197" s="23"/>
      <c r="D197" s="23"/>
      <c r="E197" s="23"/>
      <c r="F197" s="46" t="s">
        <v>64</v>
      </c>
      <c r="G197" s="51">
        <f>SUM(G162:G196)</f>
        <v>405500</v>
      </c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47"/>
      <c r="S197" s="47"/>
      <c r="T197" s="47"/>
      <c r="U197" s="47"/>
      <c r="V197" s="47"/>
      <c r="W197" s="23">
        <f>SUM(W198:W241)</f>
        <v>0</v>
      </c>
      <c r="X197" s="23"/>
      <c r="Y197" s="23"/>
    </row>
    <row r="198" spans="2:28" x14ac:dyDescent="0.2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47"/>
      <c r="S198" s="47"/>
      <c r="T198" s="47"/>
      <c r="U198" s="47"/>
      <c r="V198" s="47"/>
      <c r="W198" s="18"/>
      <c r="X198" s="23"/>
      <c r="Y198" s="23"/>
    </row>
    <row r="199" spans="2:28" x14ac:dyDescent="0.2"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47"/>
      <c r="S199" s="47"/>
      <c r="T199" s="47"/>
      <c r="U199" s="47"/>
      <c r="V199" s="47"/>
      <c r="W199" s="18"/>
      <c r="X199" s="23"/>
      <c r="Y199" s="23"/>
    </row>
    <row r="200" spans="2:28" ht="18.75" thickBot="1" x14ac:dyDescent="0.3">
      <c r="C200" s="48" t="s">
        <v>223</v>
      </c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47"/>
      <c r="S200" s="47"/>
      <c r="T200" s="47"/>
      <c r="U200" s="47"/>
      <c r="V200" s="47"/>
      <c r="W200" s="18"/>
      <c r="X200" s="23"/>
      <c r="Y200" s="23"/>
    </row>
    <row r="201" spans="2:28" ht="13.5" thickTop="1" x14ac:dyDescent="0.2">
      <c r="B201" s="10" t="s">
        <v>59</v>
      </c>
      <c r="C201" s="11" t="s">
        <v>60</v>
      </c>
      <c r="D201" s="18" t="s">
        <v>33</v>
      </c>
      <c r="E201" s="18" t="s">
        <v>61</v>
      </c>
      <c r="F201" s="11" t="s">
        <v>62</v>
      </c>
      <c r="G201" s="49" t="s">
        <v>63</v>
      </c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47"/>
      <c r="S201" s="47"/>
      <c r="T201" s="47"/>
      <c r="U201" s="47"/>
      <c r="V201" s="47"/>
      <c r="W201" s="18"/>
      <c r="X201" s="23"/>
      <c r="Y201" s="23"/>
    </row>
    <row r="202" spans="2:28" x14ac:dyDescent="0.2">
      <c r="B202" s="2">
        <v>1</v>
      </c>
      <c r="C202" s="50" t="s">
        <v>255</v>
      </c>
      <c r="D202" s="11" t="s">
        <v>34</v>
      </c>
      <c r="E202" s="11">
        <v>100</v>
      </c>
      <c r="F202" s="11">
        <v>42.4</v>
      </c>
      <c r="G202" s="11">
        <f t="shared" ref="G202:G209" si="24">SUM(F202*E202)</f>
        <v>4240</v>
      </c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47"/>
      <c r="S202" s="47"/>
      <c r="T202" s="47"/>
      <c r="U202" s="47"/>
      <c r="V202" s="47"/>
      <c r="W202" s="18"/>
      <c r="X202" s="23"/>
      <c r="Y202" s="23"/>
    </row>
    <row r="203" spans="2:28" x14ac:dyDescent="0.2">
      <c r="B203" s="2">
        <v>2</v>
      </c>
      <c r="C203" s="50" t="s">
        <v>256</v>
      </c>
      <c r="D203" s="11" t="s">
        <v>35</v>
      </c>
      <c r="E203" s="11">
        <v>4</v>
      </c>
      <c r="F203" s="11">
        <v>1190</v>
      </c>
      <c r="G203" s="11">
        <f t="shared" si="24"/>
        <v>4760</v>
      </c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47"/>
      <c r="S203" s="47"/>
      <c r="T203" s="47"/>
      <c r="U203" s="47"/>
      <c r="V203" s="47"/>
      <c r="W203" s="18"/>
      <c r="X203" s="23"/>
      <c r="Y203" s="23"/>
    </row>
    <row r="204" spans="2:28" x14ac:dyDescent="0.2">
      <c r="B204" s="2">
        <v>3</v>
      </c>
      <c r="C204" s="50" t="s">
        <v>257</v>
      </c>
      <c r="D204" s="11" t="s">
        <v>35</v>
      </c>
      <c r="E204" s="11">
        <v>4</v>
      </c>
      <c r="F204" s="11">
        <v>1204</v>
      </c>
      <c r="G204" s="11">
        <f t="shared" si="24"/>
        <v>4816</v>
      </c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47"/>
      <c r="S204" s="47"/>
      <c r="T204" s="47"/>
      <c r="U204" s="47"/>
      <c r="V204" s="47"/>
      <c r="W204" s="18"/>
      <c r="X204" s="23"/>
      <c r="Y204" s="23"/>
    </row>
    <row r="205" spans="2:28" x14ac:dyDescent="0.2">
      <c r="B205" s="2">
        <v>4</v>
      </c>
      <c r="C205" s="50" t="s">
        <v>258</v>
      </c>
      <c r="D205" s="11" t="s">
        <v>35</v>
      </c>
      <c r="E205" s="11">
        <v>6</v>
      </c>
      <c r="F205" s="12">
        <v>579</v>
      </c>
      <c r="G205" s="11">
        <f t="shared" si="24"/>
        <v>3474</v>
      </c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47"/>
      <c r="S205" s="47"/>
      <c r="T205" s="47"/>
      <c r="U205" s="47"/>
      <c r="V205" s="47"/>
      <c r="W205" s="18"/>
      <c r="X205" s="23"/>
      <c r="Y205" s="23"/>
    </row>
    <row r="206" spans="2:28" x14ac:dyDescent="0.2">
      <c r="B206" s="2">
        <v>5</v>
      </c>
      <c r="C206" s="50" t="s">
        <v>259</v>
      </c>
      <c r="D206" s="11" t="s">
        <v>35</v>
      </c>
      <c r="E206" s="11">
        <v>6</v>
      </c>
      <c r="F206" s="11">
        <v>100</v>
      </c>
      <c r="G206" s="11">
        <f t="shared" si="24"/>
        <v>600</v>
      </c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47"/>
      <c r="S206" s="47"/>
      <c r="T206" s="47"/>
      <c r="U206" s="47"/>
      <c r="V206" s="47"/>
      <c r="W206" s="18"/>
      <c r="X206" s="23"/>
      <c r="Y206" s="23"/>
    </row>
    <row r="207" spans="2:28" x14ac:dyDescent="0.2">
      <c r="B207" s="2">
        <v>6</v>
      </c>
      <c r="C207" s="50" t="s">
        <v>260</v>
      </c>
      <c r="D207" s="11" t="s">
        <v>35</v>
      </c>
      <c r="E207" s="11">
        <v>1</v>
      </c>
      <c r="F207" s="11">
        <v>360</v>
      </c>
      <c r="G207" s="11">
        <f t="shared" si="24"/>
        <v>360</v>
      </c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47"/>
      <c r="S207" s="47"/>
      <c r="T207" s="47"/>
      <c r="U207" s="47"/>
      <c r="V207" s="47"/>
      <c r="W207" s="18"/>
      <c r="X207" s="23"/>
      <c r="Y207" s="23"/>
    </row>
    <row r="208" spans="2:28" x14ac:dyDescent="0.2">
      <c r="B208" s="2">
        <v>7</v>
      </c>
      <c r="C208" s="50" t="s">
        <v>119</v>
      </c>
      <c r="D208" s="11" t="s">
        <v>35</v>
      </c>
      <c r="E208" s="11">
        <v>1</v>
      </c>
      <c r="F208" s="11">
        <v>420</v>
      </c>
      <c r="G208" s="11">
        <f t="shared" si="24"/>
        <v>420</v>
      </c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47"/>
      <c r="S208" s="47"/>
      <c r="T208" s="47"/>
      <c r="U208" s="47"/>
      <c r="V208" s="47"/>
      <c r="W208" s="18"/>
      <c r="X208" s="23"/>
      <c r="Y208" s="23"/>
    </row>
    <row r="209" spans="2:25" x14ac:dyDescent="0.2">
      <c r="B209" s="2">
        <v>8</v>
      </c>
      <c r="C209" s="50" t="s">
        <v>261</v>
      </c>
      <c r="D209" s="11" t="s">
        <v>35</v>
      </c>
      <c r="E209" s="12">
        <v>12</v>
      </c>
      <c r="F209" s="12">
        <v>40</v>
      </c>
      <c r="G209" s="11">
        <f t="shared" si="24"/>
        <v>480</v>
      </c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47"/>
      <c r="S209" s="47"/>
      <c r="T209" s="47"/>
      <c r="U209" s="47"/>
      <c r="V209" s="47"/>
      <c r="W209" s="18"/>
      <c r="X209" s="23"/>
      <c r="Y209" s="23"/>
    </row>
    <row r="210" spans="2:25" x14ac:dyDescent="0.2">
      <c r="B210" s="2">
        <v>9</v>
      </c>
      <c r="C210" s="50" t="s">
        <v>277</v>
      </c>
      <c r="D210" s="11" t="s">
        <v>35</v>
      </c>
      <c r="E210" s="11">
        <v>10</v>
      </c>
      <c r="F210" s="11">
        <v>250</v>
      </c>
      <c r="G210" s="11">
        <f t="shared" ref="G210:G233" si="25">SUM(F210*E210)</f>
        <v>2500</v>
      </c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47"/>
      <c r="S210" s="47"/>
      <c r="T210" s="47"/>
      <c r="U210" s="47"/>
      <c r="V210" s="47"/>
      <c r="W210" s="18"/>
      <c r="X210" s="23"/>
      <c r="Y210" s="23"/>
    </row>
    <row r="211" spans="2:25" ht="15" x14ac:dyDescent="0.25">
      <c r="B211" s="2">
        <v>10</v>
      </c>
      <c r="C211" s="63" t="s">
        <v>297</v>
      </c>
      <c r="D211" s="64" t="s">
        <v>35</v>
      </c>
      <c r="E211" s="3">
        <v>1</v>
      </c>
      <c r="F211" s="3">
        <v>55</v>
      </c>
      <c r="G211" s="3">
        <f>SUM(F211*E211)</f>
        <v>55</v>
      </c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47"/>
      <c r="S211" s="47"/>
      <c r="T211" s="47"/>
      <c r="U211" s="47"/>
      <c r="V211" s="47"/>
      <c r="W211" s="18"/>
      <c r="X211" s="23"/>
      <c r="Y211" s="23"/>
    </row>
    <row r="212" spans="2:25" ht="15" x14ac:dyDescent="0.25">
      <c r="B212" s="2">
        <v>11</v>
      </c>
      <c r="C212" s="63" t="s">
        <v>298</v>
      </c>
      <c r="D212" s="64" t="s">
        <v>35</v>
      </c>
      <c r="E212" s="3">
        <v>2</v>
      </c>
      <c r="F212" s="3">
        <v>9</v>
      </c>
      <c r="G212" s="3">
        <f>SUM(F212*E212)</f>
        <v>18</v>
      </c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47"/>
      <c r="S212" s="47"/>
      <c r="T212" s="47"/>
      <c r="U212" s="47"/>
      <c r="V212" s="47"/>
      <c r="W212" s="18"/>
      <c r="X212" s="23"/>
      <c r="Y212" s="23"/>
    </row>
    <row r="213" spans="2:25" ht="15" x14ac:dyDescent="0.25">
      <c r="B213" s="2">
        <v>12</v>
      </c>
      <c r="C213" s="63" t="s">
        <v>299</v>
      </c>
      <c r="D213" s="64" t="s">
        <v>35</v>
      </c>
      <c r="E213" s="3">
        <v>1</v>
      </c>
      <c r="F213" s="3">
        <v>165</v>
      </c>
      <c r="G213" s="3">
        <f>SUM(F213*E213)</f>
        <v>165</v>
      </c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47"/>
      <c r="S213" s="47"/>
      <c r="T213" s="47"/>
      <c r="U213" s="47"/>
      <c r="V213" s="47"/>
      <c r="W213" s="18"/>
      <c r="X213" s="23"/>
      <c r="Y213" s="23"/>
    </row>
    <row r="214" spans="2:25" x14ac:dyDescent="0.2">
      <c r="B214" s="2">
        <v>13</v>
      </c>
      <c r="C214" s="50" t="s">
        <v>137</v>
      </c>
      <c r="D214" s="11" t="s">
        <v>35</v>
      </c>
      <c r="E214" s="11">
        <v>4</v>
      </c>
      <c r="F214" s="11">
        <v>364</v>
      </c>
      <c r="G214" s="11">
        <f t="shared" si="25"/>
        <v>1456</v>
      </c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47"/>
      <c r="S214" s="47"/>
      <c r="T214" s="47"/>
      <c r="U214" s="47"/>
      <c r="V214" s="47"/>
      <c r="W214" s="18"/>
      <c r="X214" s="23"/>
      <c r="Y214" s="23"/>
    </row>
    <row r="215" spans="2:25" x14ac:dyDescent="0.2">
      <c r="B215" s="2">
        <v>14</v>
      </c>
      <c r="C215" s="50" t="s">
        <v>300</v>
      </c>
      <c r="D215" s="11" t="s">
        <v>35</v>
      </c>
      <c r="E215" s="11">
        <v>1</v>
      </c>
      <c r="F215" s="11">
        <v>380</v>
      </c>
      <c r="G215" s="11">
        <f t="shared" si="25"/>
        <v>380</v>
      </c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47"/>
      <c r="S215" s="47"/>
      <c r="T215" s="47"/>
      <c r="U215" s="47"/>
      <c r="V215" s="47"/>
      <c r="W215" s="18"/>
      <c r="X215" s="23"/>
      <c r="Y215" s="23"/>
    </row>
    <row r="216" spans="2:25" x14ac:dyDescent="0.2">
      <c r="B216" s="2">
        <v>15</v>
      </c>
      <c r="C216" s="50" t="s">
        <v>301</v>
      </c>
      <c r="D216" s="11" t="s">
        <v>134</v>
      </c>
      <c r="E216" s="11">
        <v>2</v>
      </c>
      <c r="F216" s="11">
        <v>1000</v>
      </c>
      <c r="G216" s="11">
        <f t="shared" si="25"/>
        <v>2000</v>
      </c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47"/>
      <c r="S216" s="47"/>
      <c r="T216" s="47"/>
      <c r="U216" s="47"/>
      <c r="V216" s="47"/>
      <c r="W216" s="18"/>
      <c r="X216" s="23"/>
      <c r="Y216" s="23"/>
    </row>
    <row r="217" spans="2:25" x14ac:dyDescent="0.2">
      <c r="B217" s="2">
        <v>16</v>
      </c>
      <c r="C217" s="50" t="s">
        <v>133</v>
      </c>
      <c r="D217" s="11" t="s">
        <v>134</v>
      </c>
      <c r="E217" s="11">
        <v>6</v>
      </c>
      <c r="F217" s="11">
        <v>350</v>
      </c>
      <c r="G217" s="11">
        <f t="shared" si="25"/>
        <v>2100</v>
      </c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47"/>
      <c r="S217" s="47"/>
      <c r="T217" s="47"/>
      <c r="U217" s="47"/>
      <c r="V217" s="47"/>
      <c r="W217" s="18"/>
      <c r="X217" s="23"/>
      <c r="Y217" s="23"/>
    </row>
    <row r="218" spans="2:25" x14ac:dyDescent="0.2">
      <c r="B218" s="2">
        <v>17</v>
      </c>
      <c r="C218" s="50" t="s">
        <v>302</v>
      </c>
      <c r="D218" s="11" t="s">
        <v>151</v>
      </c>
      <c r="E218" s="11">
        <v>2</v>
      </c>
      <c r="F218" s="11">
        <v>850</v>
      </c>
      <c r="G218" s="11">
        <f t="shared" si="25"/>
        <v>1700</v>
      </c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47"/>
      <c r="S218" s="47"/>
      <c r="T218" s="47"/>
      <c r="U218" s="47"/>
      <c r="V218" s="47"/>
      <c r="W218" s="18"/>
      <c r="X218" s="23"/>
      <c r="Y218" s="23"/>
    </row>
    <row r="219" spans="2:25" x14ac:dyDescent="0.2">
      <c r="B219" s="2">
        <v>18</v>
      </c>
      <c r="C219" s="50" t="s">
        <v>303</v>
      </c>
      <c r="D219" s="11" t="s">
        <v>35</v>
      </c>
      <c r="E219" s="11">
        <v>6</v>
      </c>
      <c r="F219" s="11">
        <v>490</v>
      </c>
      <c r="G219" s="11">
        <f t="shared" si="25"/>
        <v>2940</v>
      </c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47"/>
      <c r="S219" s="47"/>
      <c r="T219" s="47"/>
      <c r="U219" s="47"/>
      <c r="V219" s="47"/>
      <c r="W219" s="18"/>
      <c r="X219" s="23"/>
      <c r="Y219" s="23"/>
    </row>
    <row r="220" spans="2:25" x14ac:dyDescent="0.2">
      <c r="B220" s="2">
        <v>19</v>
      </c>
      <c r="C220" s="50" t="s">
        <v>259</v>
      </c>
      <c r="D220" s="11" t="s">
        <v>35</v>
      </c>
      <c r="E220" s="11">
        <v>1</v>
      </c>
      <c r="F220" s="11">
        <v>320</v>
      </c>
      <c r="G220" s="11">
        <f t="shared" si="25"/>
        <v>320</v>
      </c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47"/>
      <c r="S220" s="47"/>
      <c r="T220" s="47"/>
      <c r="U220" s="47"/>
      <c r="V220" s="47"/>
      <c r="W220" s="18"/>
      <c r="X220" s="23"/>
      <c r="Y220" s="23"/>
    </row>
    <row r="221" spans="2:25" x14ac:dyDescent="0.2">
      <c r="B221" s="2">
        <v>20</v>
      </c>
      <c r="C221" s="50" t="s">
        <v>304</v>
      </c>
      <c r="D221" s="11" t="s">
        <v>35</v>
      </c>
      <c r="E221" s="11">
        <v>1</v>
      </c>
      <c r="F221" s="11">
        <v>180</v>
      </c>
      <c r="G221" s="11">
        <f t="shared" si="25"/>
        <v>180</v>
      </c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47"/>
      <c r="S221" s="47"/>
      <c r="T221" s="47"/>
      <c r="U221" s="47"/>
      <c r="V221" s="47"/>
      <c r="W221" s="18"/>
      <c r="X221" s="23"/>
      <c r="Y221" s="23"/>
    </row>
    <row r="222" spans="2:25" x14ac:dyDescent="0.2">
      <c r="B222" s="2">
        <v>21</v>
      </c>
      <c r="C222" s="50" t="s">
        <v>305</v>
      </c>
      <c r="D222" s="11" t="s">
        <v>35</v>
      </c>
      <c r="E222" s="11">
        <v>1</v>
      </c>
      <c r="F222" s="11">
        <v>45</v>
      </c>
      <c r="G222" s="11">
        <f t="shared" si="25"/>
        <v>45</v>
      </c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47"/>
      <c r="S222" s="47"/>
      <c r="T222" s="47"/>
      <c r="U222" s="47"/>
      <c r="V222" s="47"/>
      <c r="W222" s="18"/>
      <c r="X222" s="23"/>
      <c r="Y222" s="23"/>
    </row>
    <row r="223" spans="2:25" x14ac:dyDescent="0.2">
      <c r="B223" s="2">
        <v>22</v>
      </c>
      <c r="C223" s="50" t="s">
        <v>306</v>
      </c>
      <c r="D223" s="11" t="s">
        <v>151</v>
      </c>
      <c r="E223" s="11">
        <v>6</v>
      </c>
      <c r="F223" s="11">
        <v>320</v>
      </c>
      <c r="G223" s="11">
        <f t="shared" si="25"/>
        <v>1920</v>
      </c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47"/>
      <c r="S223" s="47"/>
      <c r="T223" s="47"/>
      <c r="U223" s="47"/>
      <c r="V223" s="47"/>
      <c r="W223" s="18"/>
      <c r="X223" s="23"/>
      <c r="Y223" s="23"/>
    </row>
    <row r="224" spans="2:25" x14ac:dyDescent="0.2">
      <c r="B224" s="2">
        <v>23</v>
      </c>
      <c r="C224" s="50" t="s">
        <v>307</v>
      </c>
      <c r="D224" s="11" t="s">
        <v>35</v>
      </c>
      <c r="E224" s="11">
        <v>10</v>
      </c>
      <c r="F224" s="11">
        <v>12</v>
      </c>
      <c r="G224" s="11">
        <f t="shared" si="25"/>
        <v>120</v>
      </c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47"/>
      <c r="S224" s="47"/>
      <c r="T224" s="47"/>
      <c r="U224" s="47"/>
      <c r="V224" s="47"/>
      <c r="W224" s="18"/>
      <c r="X224" s="23"/>
      <c r="Y224" s="23"/>
    </row>
    <row r="225" spans="2:25" x14ac:dyDescent="0.2">
      <c r="B225" s="2">
        <v>24</v>
      </c>
      <c r="C225" s="50" t="s">
        <v>308</v>
      </c>
      <c r="D225" s="11" t="s">
        <v>125</v>
      </c>
      <c r="E225" s="11">
        <v>18</v>
      </c>
      <c r="F225" s="11">
        <v>60</v>
      </c>
      <c r="G225" s="11">
        <f t="shared" si="25"/>
        <v>1080</v>
      </c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47"/>
      <c r="S225" s="47"/>
      <c r="T225" s="47"/>
      <c r="U225" s="47"/>
      <c r="V225" s="47"/>
      <c r="W225" s="18"/>
      <c r="X225" s="23"/>
      <c r="Y225" s="23"/>
    </row>
    <row r="226" spans="2:25" x14ac:dyDescent="0.2">
      <c r="B226" s="2">
        <v>25</v>
      </c>
      <c r="C226" s="50" t="s">
        <v>138</v>
      </c>
      <c r="D226" s="11" t="s">
        <v>130</v>
      </c>
      <c r="E226" s="11">
        <v>1</v>
      </c>
      <c r="F226" s="11">
        <v>650</v>
      </c>
      <c r="G226" s="11">
        <f t="shared" si="25"/>
        <v>650</v>
      </c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47"/>
      <c r="S226" s="47"/>
      <c r="T226" s="47"/>
      <c r="U226" s="47"/>
      <c r="V226" s="47"/>
      <c r="W226" s="18"/>
      <c r="X226" s="23"/>
      <c r="Y226" s="23"/>
    </row>
    <row r="227" spans="2:25" x14ac:dyDescent="0.2">
      <c r="B227" s="2">
        <v>26</v>
      </c>
      <c r="C227" s="50" t="s">
        <v>309</v>
      </c>
      <c r="D227" s="11" t="s">
        <v>34</v>
      </c>
      <c r="E227" s="11">
        <v>2</v>
      </c>
      <c r="F227" s="11">
        <v>250</v>
      </c>
      <c r="G227" s="11">
        <f t="shared" si="25"/>
        <v>500</v>
      </c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47"/>
      <c r="S227" s="47"/>
      <c r="T227" s="47"/>
      <c r="U227" s="47"/>
      <c r="V227" s="47"/>
      <c r="W227" s="18"/>
      <c r="X227" s="23"/>
      <c r="Y227" s="23"/>
    </row>
    <row r="228" spans="2:25" x14ac:dyDescent="0.2">
      <c r="B228" s="2">
        <v>27</v>
      </c>
      <c r="C228" s="50" t="s">
        <v>312</v>
      </c>
      <c r="D228" s="11" t="s">
        <v>35</v>
      </c>
      <c r="E228" s="11">
        <v>2</v>
      </c>
      <c r="F228" s="11">
        <v>122</v>
      </c>
      <c r="G228" s="11">
        <f t="shared" si="25"/>
        <v>244</v>
      </c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47"/>
      <c r="S228" s="47"/>
      <c r="T228" s="47"/>
      <c r="U228" s="47"/>
      <c r="V228" s="47"/>
      <c r="W228" s="18"/>
      <c r="X228" s="23"/>
      <c r="Y228" s="23"/>
    </row>
    <row r="229" spans="2:25" x14ac:dyDescent="0.2">
      <c r="B229" s="2">
        <v>28</v>
      </c>
      <c r="C229" s="50" t="s">
        <v>311</v>
      </c>
      <c r="D229" s="11" t="s">
        <v>35</v>
      </c>
      <c r="E229" s="11">
        <v>1</v>
      </c>
      <c r="F229" s="11">
        <v>6496</v>
      </c>
      <c r="G229" s="11">
        <f t="shared" si="25"/>
        <v>6496</v>
      </c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47"/>
      <c r="S229" s="47"/>
      <c r="T229" s="47"/>
      <c r="U229" s="47"/>
      <c r="V229" s="47"/>
      <c r="W229" s="18"/>
      <c r="X229" s="23"/>
      <c r="Y229" s="23"/>
    </row>
    <row r="230" spans="2:25" x14ac:dyDescent="0.2">
      <c r="B230" s="2">
        <v>29</v>
      </c>
      <c r="C230" s="50" t="s">
        <v>313</v>
      </c>
      <c r="D230" s="11" t="s">
        <v>310</v>
      </c>
      <c r="E230" s="11">
        <v>2</v>
      </c>
      <c r="F230" s="11">
        <v>350</v>
      </c>
      <c r="G230" s="11">
        <f t="shared" si="25"/>
        <v>700</v>
      </c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47"/>
      <c r="S230" s="47"/>
      <c r="T230" s="47"/>
      <c r="U230" s="47"/>
      <c r="V230" s="47"/>
      <c r="W230" s="18"/>
      <c r="X230" s="23"/>
      <c r="Y230" s="23"/>
    </row>
    <row r="231" spans="2:25" x14ac:dyDescent="0.2">
      <c r="B231" s="2">
        <v>30</v>
      </c>
      <c r="C231" s="50"/>
      <c r="D231" s="11"/>
      <c r="E231" s="11"/>
      <c r="F231" s="11"/>
      <c r="G231" s="11">
        <f t="shared" si="25"/>
        <v>0</v>
      </c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47"/>
      <c r="S231" s="47"/>
      <c r="T231" s="47"/>
      <c r="U231" s="47"/>
      <c r="V231" s="47"/>
      <c r="W231" s="18"/>
      <c r="X231" s="23"/>
      <c r="Y231" s="23"/>
    </row>
    <row r="232" spans="2:25" x14ac:dyDescent="0.2">
      <c r="B232" s="2">
        <v>31</v>
      </c>
      <c r="C232" s="50"/>
      <c r="D232" s="11"/>
      <c r="E232" s="11"/>
      <c r="F232" s="11"/>
      <c r="G232" s="11">
        <f t="shared" si="25"/>
        <v>0</v>
      </c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47"/>
      <c r="S232" s="47"/>
      <c r="T232" s="47"/>
      <c r="U232" s="47"/>
      <c r="V232" s="47"/>
      <c r="W232" s="18"/>
      <c r="X232" s="23"/>
      <c r="Y232" s="23"/>
    </row>
    <row r="233" spans="2:25" x14ac:dyDescent="0.2">
      <c r="B233" s="2">
        <v>32</v>
      </c>
      <c r="C233" s="50"/>
      <c r="D233" s="11"/>
      <c r="E233" s="11"/>
      <c r="F233" s="11"/>
      <c r="G233" s="11">
        <f t="shared" si="25"/>
        <v>0</v>
      </c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47"/>
      <c r="S233" s="47"/>
      <c r="T233" s="47"/>
      <c r="U233" s="47"/>
      <c r="V233" s="47"/>
      <c r="W233" s="18"/>
      <c r="X233" s="23"/>
      <c r="Y233" s="23"/>
    </row>
    <row r="234" spans="2:25" x14ac:dyDescent="0.2">
      <c r="B234" s="2">
        <v>33</v>
      </c>
      <c r="C234" s="50"/>
      <c r="D234" s="11"/>
      <c r="E234" s="11"/>
      <c r="F234" s="11"/>
      <c r="G234" s="11">
        <f>SUM(F234*E234)</f>
        <v>0</v>
      </c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47"/>
      <c r="S234" s="47"/>
      <c r="T234" s="47"/>
      <c r="U234" s="47"/>
      <c r="V234" s="47"/>
      <c r="W234" s="18"/>
      <c r="X234" s="23"/>
      <c r="Y234" s="23"/>
    </row>
    <row r="235" spans="2:25" x14ac:dyDescent="0.2">
      <c r="C235" s="23"/>
      <c r="D235" s="23"/>
      <c r="E235" s="23"/>
      <c r="F235" s="23"/>
      <c r="G235" s="62">
        <f>SUM(G202:G234)</f>
        <v>44719</v>
      </c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47"/>
      <c r="S235" s="47"/>
      <c r="T235" s="47"/>
      <c r="U235" s="47"/>
      <c r="V235" s="47"/>
      <c r="W235" s="18"/>
      <c r="X235" s="23"/>
      <c r="Y235" s="23"/>
    </row>
    <row r="236" spans="2:2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47"/>
      <c r="S236" s="47"/>
      <c r="T236" s="47"/>
      <c r="U236" s="47"/>
      <c r="V236" s="47"/>
      <c r="W236" s="18"/>
      <c r="X236" s="23"/>
      <c r="Y236" s="23"/>
    </row>
    <row r="237" spans="2:2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47"/>
      <c r="S237" s="47"/>
      <c r="T237" s="47"/>
      <c r="U237" s="47"/>
      <c r="V237" s="47"/>
      <c r="W237" s="18"/>
      <c r="X237" s="23"/>
      <c r="Y237" s="23"/>
    </row>
    <row r="238" spans="2:2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47"/>
      <c r="S238" s="47"/>
      <c r="T238" s="47"/>
      <c r="U238" s="47"/>
      <c r="V238" s="47"/>
      <c r="W238" s="18"/>
      <c r="X238" s="23"/>
      <c r="Y238" s="23"/>
    </row>
    <row r="239" spans="2:2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47"/>
      <c r="S239" s="47"/>
      <c r="T239" s="47"/>
      <c r="U239" s="47"/>
      <c r="V239" s="47"/>
      <c r="W239" s="18"/>
      <c r="X239" s="23"/>
      <c r="Y239" s="23"/>
    </row>
    <row r="240" spans="2:2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47"/>
      <c r="S240" s="47"/>
      <c r="T240" s="47"/>
      <c r="U240" s="47"/>
      <c r="V240" s="47"/>
      <c r="W240" s="18"/>
      <c r="X240" s="23"/>
      <c r="Y240" s="23"/>
    </row>
    <row r="241" spans="18:23" x14ac:dyDescent="0.2">
      <c r="R241" s="1"/>
      <c r="S241" s="1"/>
      <c r="T241" s="1"/>
      <c r="U241" s="1"/>
      <c r="V241" s="1"/>
      <c r="W241" s="18"/>
    </row>
    <row r="242" spans="18:23" x14ac:dyDescent="0.2">
      <c r="R242" s="1"/>
      <c r="S242" s="1"/>
      <c r="T242" s="1"/>
      <c r="U242" s="1"/>
      <c r="V242" s="1"/>
    </row>
    <row r="243" spans="18:23" x14ac:dyDescent="0.2">
      <c r="R243" s="1"/>
      <c r="S243" s="1"/>
      <c r="T243" s="1"/>
      <c r="U243" s="1"/>
      <c r="V243" s="1"/>
    </row>
    <row r="244" spans="18:23" x14ac:dyDescent="0.2">
      <c r="R244" s="1"/>
      <c r="S244" s="1"/>
      <c r="T244" s="1"/>
      <c r="U244" s="1"/>
      <c r="V244" s="1"/>
    </row>
    <row r="245" spans="18:23" x14ac:dyDescent="0.2">
      <c r="R245" s="1"/>
      <c r="S245" s="1"/>
      <c r="T245" s="1"/>
      <c r="U245" s="1"/>
      <c r="V245" s="1"/>
    </row>
    <row r="246" spans="18:23" x14ac:dyDescent="0.2">
      <c r="R246" s="1"/>
      <c r="S246" s="1"/>
      <c r="T246" s="1"/>
      <c r="U246" s="1"/>
      <c r="V246" s="1"/>
    </row>
    <row r="247" spans="18:23" x14ac:dyDescent="0.2">
      <c r="R247" s="1"/>
      <c r="S247" s="1"/>
      <c r="T247" s="1"/>
      <c r="U247" s="1"/>
      <c r="V247" s="1"/>
    </row>
    <row r="248" spans="18:23" x14ac:dyDescent="0.2">
      <c r="R248" s="1"/>
      <c r="S248" s="1"/>
      <c r="T248" s="1"/>
      <c r="U248" s="1"/>
      <c r="V248" s="1"/>
    </row>
    <row r="249" spans="18:23" x14ac:dyDescent="0.2">
      <c r="R249" s="1"/>
      <c r="S249" s="1"/>
      <c r="T249" s="1"/>
      <c r="U249" s="1"/>
      <c r="V249" s="1"/>
    </row>
    <row r="250" spans="18:23" x14ac:dyDescent="0.2">
      <c r="R250" s="1"/>
      <c r="S250" s="1"/>
      <c r="T250" s="1"/>
      <c r="U250" s="1"/>
      <c r="V250" s="1"/>
    </row>
    <row r="251" spans="18:23" x14ac:dyDescent="0.2">
      <c r="R251" s="1"/>
      <c r="S251" s="1"/>
      <c r="T251" s="1"/>
      <c r="U251" s="1"/>
      <c r="V251" s="1"/>
    </row>
    <row r="252" spans="18:23" x14ac:dyDescent="0.2">
      <c r="R252" s="1"/>
      <c r="S252" s="1"/>
      <c r="T252" s="1"/>
      <c r="U252" s="1"/>
      <c r="V252" s="1"/>
    </row>
    <row r="253" spans="18:23" x14ac:dyDescent="0.2">
      <c r="R253" s="1"/>
      <c r="S253" s="1"/>
      <c r="T253" s="1"/>
      <c r="U253" s="1"/>
      <c r="V253" s="1"/>
    </row>
    <row r="254" spans="18:23" x14ac:dyDescent="0.2">
      <c r="R254" s="1"/>
      <c r="S254" s="1"/>
      <c r="T254" s="1"/>
      <c r="U254" s="1"/>
      <c r="V254" s="1"/>
    </row>
    <row r="255" spans="18:23" x14ac:dyDescent="0.2">
      <c r="R255" s="1"/>
      <c r="S255" s="1"/>
      <c r="T255" s="1"/>
      <c r="U255" s="1"/>
      <c r="V255" s="1"/>
    </row>
    <row r="256" spans="18:23" x14ac:dyDescent="0.2">
      <c r="R256" s="1"/>
      <c r="S256" s="1"/>
      <c r="T256" s="1"/>
      <c r="U256" s="1"/>
      <c r="V256" s="1"/>
    </row>
    <row r="257" spans="18:22" x14ac:dyDescent="0.2">
      <c r="R257" s="1"/>
      <c r="S257" s="1"/>
      <c r="T257" s="1"/>
      <c r="U257" s="1"/>
      <c r="V257" s="1"/>
    </row>
    <row r="258" spans="18:22" x14ac:dyDescent="0.2">
      <c r="R258" s="1"/>
      <c r="S258" s="1"/>
      <c r="T258" s="1"/>
      <c r="U258" s="1"/>
      <c r="V258" s="1"/>
    </row>
    <row r="259" spans="18:22" x14ac:dyDescent="0.2">
      <c r="R259" s="1"/>
      <c r="S259" s="1"/>
      <c r="T259" s="1"/>
      <c r="U259" s="1"/>
      <c r="V259" s="1"/>
    </row>
    <row r="260" spans="18:22" x14ac:dyDescent="0.2">
      <c r="R260" s="1"/>
      <c r="S260" s="1"/>
      <c r="T260" s="1"/>
      <c r="U260" s="1"/>
      <c r="V260" s="1"/>
    </row>
    <row r="261" spans="18:22" x14ac:dyDescent="0.2">
      <c r="R261" s="1"/>
      <c r="S261" s="1"/>
      <c r="T261" s="1"/>
      <c r="U261" s="1"/>
      <c r="V261" s="1"/>
    </row>
    <row r="262" spans="18:22" x14ac:dyDescent="0.2">
      <c r="R262" s="1"/>
      <c r="S262" s="1"/>
      <c r="T262" s="1"/>
      <c r="U262" s="1"/>
      <c r="V262" s="1"/>
    </row>
    <row r="263" spans="18:22" x14ac:dyDescent="0.2">
      <c r="R263" s="1"/>
      <c r="S263" s="1"/>
      <c r="T263" s="1"/>
      <c r="U263" s="1"/>
      <c r="V263" s="1"/>
    </row>
    <row r="264" spans="18:22" x14ac:dyDescent="0.2">
      <c r="R264" s="1"/>
      <c r="S264" s="1"/>
      <c r="T264" s="1"/>
      <c r="U264" s="1"/>
      <c r="V264" s="1"/>
    </row>
    <row r="265" spans="18:22" x14ac:dyDescent="0.2">
      <c r="R265" s="1"/>
      <c r="S265" s="1"/>
      <c r="T265" s="1"/>
      <c r="U265" s="1"/>
      <c r="V265" s="1"/>
    </row>
    <row r="266" spans="18:22" x14ac:dyDescent="0.2">
      <c r="R266" s="1"/>
      <c r="S266" s="1"/>
      <c r="T266" s="1"/>
      <c r="U266" s="1"/>
      <c r="V266" s="1"/>
    </row>
    <row r="267" spans="18:22" x14ac:dyDescent="0.2">
      <c r="R267" s="1"/>
      <c r="S267" s="1"/>
      <c r="T267" s="1"/>
      <c r="U267" s="1"/>
      <c r="V267" s="1"/>
    </row>
    <row r="268" spans="18:22" x14ac:dyDescent="0.2">
      <c r="R268" s="1"/>
      <c r="S268" s="1"/>
      <c r="T268" s="1"/>
      <c r="U268" s="1"/>
      <c r="V268" s="1"/>
    </row>
    <row r="269" spans="18:22" x14ac:dyDescent="0.2">
      <c r="R269" s="1"/>
      <c r="S269" s="1"/>
      <c r="T269" s="1"/>
      <c r="U269" s="1"/>
      <c r="V269" s="1"/>
    </row>
    <row r="270" spans="18:22" x14ac:dyDescent="0.2">
      <c r="R270" s="1"/>
      <c r="S270" s="1"/>
      <c r="T270" s="1"/>
      <c r="U270" s="1"/>
      <c r="V270" s="1"/>
    </row>
    <row r="271" spans="18:22" x14ac:dyDescent="0.2">
      <c r="R271" s="1"/>
      <c r="S271" s="1"/>
      <c r="T271" s="1"/>
      <c r="U271" s="1"/>
      <c r="V271" s="1"/>
    </row>
    <row r="272" spans="18:22" x14ac:dyDescent="0.2">
      <c r="R272" s="1"/>
      <c r="S272" s="1"/>
      <c r="T272" s="1"/>
      <c r="U272" s="1"/>
      <c r="V272" s="1"/>
    </row>
    <row r="273" spans="18:22" x14ac:dyDescent="0.2">
      <c r="R273" s="1"/>
      <c r="S273" s="1"/>
      <c r="T273" s="1"/>
      <c r="U273" s="1"/>
      <c r="V273" s="1"/>
    </row>
    <row r="274" spans="18:22" x14ac:dyDescent="0.2">
      <c r="R274" s="1"/>
      <c r="S274" s="1"/>
      <c r="T274" s="1"/>
      <c r="U274" s="1"/>
      <c r="V274" s="1"/>
    </row>
    <row r="275" spans="18:22" x14ac:dyDescent="0.2">
      <c r="R275" s="1"/>
      <c r="S275" s="1"/>
      <c r="T275" s="1"/>
      <c r="U275" s="1"/>
      <c r="V275" s="1"/>
    </row>
    <row r="276" spans="18:22" x14ac:dyDescent="0.2">
      <c r="R276" s="1"/>
      <c r="S276" s="1"/>
      <c r="T276" s="1"/>
      <c r="U276" s="1"/>
      <c r="V276" s="1"/>
    </row>
    <row r="277" spans="18:22" x14ac:dyDescent="0.2">
      <c r="R277" s="1"/>
      <c r="S277" s="1"/>
      <c r="T277" s="1"/>
      <c r="U277" s="1"/>
      <c r="V277" s="1"/>
    </row>
    <row r="278" spans="18:22" x14ac:dyDescent="0.2">
      <c r="R278" s="1"/>
      <c r="S278" s="1"/>
      <c r="T278" s="1"/>
      <c r="U278" s="1"/>
      <c r="V278" s="1"/>
    </row>
    <row r="279" spans="18:22" x14ac:dyDescent="0.2">
      <c r="R279" s="1"/>
      <c r="S279" s="1"/>
      <c r="T279" s="1"/>
      <c r="U279" s="1"/>
      <c r="V279" s="1"/>
    </row>
    <row r="280" spans="18:22" x14ac:dyDescent="0.2">
      <c r="R280" s="1"/>
      <c r="S280" s="1"/>
      <c r="T280" s="1"/>
      <c r="U280" s="1"/>
      <c r="V280" s="1"/>
    </row>
    <row r="281" spans="18:22" x14ac:dyDescent="0.2">
      <c r="R281" s="1"/>
      <c r="S281" s="1"/>
      <c r="T281" s="1"/>
      <c r="U281" s="1"/>
      <c r="V281" s="1"/>
    </row>
    <row r="282" spans="18:22" x14ac:dyDescent="0.2">
      <c r="R282" s="1"/>
      <c r="S282" s="1"/>
      <c r="T282" s="1"/>
      <c r="U282" s="1"/>
      <c r="V282" s="1"/>
    </row>
    <row r="283" spans="18:22" x14ac:dyDescent="0.2">
      <c r="R283" s="1"/>
      <c r="S283" s="1"/>
      <c r="T283" s="1"/>
      <c r="U283" s="1"/>
      <c r="V283" s="1"/>
    </row>
    <row r="284" spans="18:22" x14ac:dyDescent="0.2">
      <c r="R284" s="1"/>
      <c r="S284" s="1"/>
      <c r="T284" s="1"/>
      <c r="U284" s="1"/>
      <c r="V284" s="1"/>
    </row>
    <row r="285" spans="18:22" x14ac:dyDescent="0.2">
      <c r="R285" s="1"/>
      <c r="S285" s="1"/>
      <c r="T285" s="1"/>
      <c r="U285" s="1"/>
      <c r="V285" s="1"/>
    </row>
    <row r="286" spans="18:22" x14ac:dyDescent="0.2">
      <c r="R286" s="1"/>
      <c r="S286" s="1"/>
      <c r="T286" s="1"/>
      <c r="U286" s="1"/>
      <c r="V286" s="1"/>
    </row>
    <row r="287" spans="18:22" x14ac:dyDescent="0.2">
      <c r="R287" s="1"/>
      <c r="S287" s="1"/>
      <c r="T287" s="1"/>
      <c r="U287" s="1"/>
      <c r="V287" s="1"/>
    </row>
    <row r="288" spans="18:22" x14ac:dyDescent="0.2">
      <c r="R288" s="1"/>
      <c r="S288" s="1"/>
      <c r="T288" s="1"/>
      <c r="U288" s="1"/>
      <c r="V288" s="1"/>
    </row>
    <row r="289" spans="18:22" x14ac:dyDescent="0.2">
      <c r="R289" s="1"/>
      <c r="S289" s="1"/>
      <c r="T289" s="1"/>
      <c r="U289" s="1"/>
      <c r="V289" s="1"/>
    </row>
    <row r="290" spans="18:22" x14ac:dyDescent="0.2">
      <c r="R290" s="1"/>
      <c r="S290" s="1"/>
      <c r="T290" s="1"/>
      <c r="U290" s="1"/>
      <c r="V290" s="1"/>
    </row>
    <row r="291" spans="18:22" x14ac:dyDescent="0.2">
      <c r="R291" s="1"/>
      <c r="S291" s="1"/>
      <c r="T291" s="1"/>
      <c r="U291" s="1"/>
      <c r="V291" s="1"/>
    </row>
    <row r="292" spans="18:22" x14ac:dyDescent="0.2">
      <c r="R292" s="1"/>
      <c r="S292" s="1"/>
      <c r="T292" s="1"/>
      <c r="U292" s="1"/>
      <c r="V292" s="1"/>
    </row>
    <row r="293" spans="18:22" x14ac:dyDescent="0.2">
      <c r="R293" s="1"/>
      <c r="S293" s="1"/>
      <c r="T293" s="1"/>
      <c r="U293" s="1"/>
      <c r="V293" s="1"/>
    </row>
    <row r="294" spans="18:22" x14ac:dyDescent="0.2">
      <c r="R294" s="1"/>
      <c r="S294" s="1"/>
      <c r="T294" s="1"/>
      <c r="U294" s="1"/>
      <c r="V294" s="1"/>
    </row>
    <row r="295" spans="18:22" x14ac:dyDescent="0.2">
      <c r="R295" s="1"/>
      <c r="S295" s="1"/>
      <c r="T295" s="1"/>
      <c r="U295" s="1"/>
      <c r="V295" s="1"/>
    </row>
    <row r="296" spans="18:22" x14ac:dyDescent="0.2">
      <c r="R296" s="1"/>
      <c r="S296" s="1"/>
      <c r="T296" s="1"/>
      <c r="U296" s="1"/>
      <c r="V296" s="1"/>
    </row>
    <row r="297" spans="18:22" x14ac:dyDescent="0.2">
      <c r="R297" s="1"/>
      <c r="S297" s="1"/>
      <c r="T297" s="1"/>
      <c r="U297" s="1"/>
      <c r="V297" s="1"/>
    </row>
    <row r="298" spans="18:22" x14ac:dyDescent="0.2">
      <c r="R298" s="1"/>
      <c r="S298" s="1"/>
      <c r="T298" s="1"/>
      <c r="U298" s="1"/>
      <c r="V298" s="1"/>
    </row>
    <row r="299" spans="18:22" x14ac:dyDescent="0.2">
      <c r="R299" s="1"/>
      <c r="S299" s="1"/>
      <c r="T299" s="1"/>
      <c r="U299" s="1"/>
      <c r="V299" s="1"/>
    </row>
    <row r="300" spans="18:22" x14ac:dyDescent="0.2">
      <c r="R300" s="1"/>
      <c r="S300" s="1"/>
      <c r="T300" s="1"/>
      <c r="U300" s="1"/>
      <c r="V300" s="1"/>
    </row>
    <row r="301" spans="18:22" x14ac:dyDescent="0.2">
      <c r="R301" s="1"/>
      <c r="S301" s="1"/>
      <c r="T301" s="1"/>
      <c r="U301" s="1"/>
      <c r="V301" s="1"/>
    </row>
    <row r="302" spans="18:22" x14ac:dyDescent="0.2">
      <c r="R302" s="1"/>
      <c r="S302" s="1"/>
      <c r="T302" s="1"/>
      <c r="U302" s="1"/>
      <c r="V302" s="1"/>
    </row>
    <row r="303" spans="18:22" x14ac:dyDescent="0.2">
      <c r="R303" s="1"/>
      <c r="S303" s="1"/>
      <c r="T303" s="1"/>
      <c r="U303" s="1"/>
      <c r="V303" s="1"/>
    </row>
    <row r="304" spans="18:22" x14ac:dyDescent="0.2">
      <c r="R304" s="1"/>
      <c r="S304" s="1"/>
      <c r="T304" s="1"/>
      <c r="U304" s="1"/>
      <c r="V304" s="1"/>
    </row>
    <row r="305" spans="18:22" x14ac:dyDescent="0.2">
      <c r="R305" s="1"/>
      <c r="S305" s="1"/>
      <c r="T305" s="1"/>
      <c r="U305" s="1"/>
      <c r="V305" s="1"/>
    </row>
    <row r="306" spans="18:22" x14ac:dyDescent="0.2">
      <c r="R306" s="1"/>
      <c r="S306" s="1"/>
      <c r="T306" s="1"/>
      <c r="U306" s="1"/>
      <c r="V306" s="1"/>
    </row>
    <row r="307" spans="18:22" x14ac:dyDescent="0.2">
      <c r="R307" s="1"/>
      <c r="S307" s="1"/>
      <c r="T307" s="1"/>
      <c r="U307" s="1"/>
      <c r="V307" s="1"/>
    </row>
    <row r="308" spans="18:22" x14ac:dyDescent="0.2">
      <c r="R308" s="1"/>
      <c r="S308" s="1"/>
      <c r="T308" s="1"/>
      <c r="U308" s="1"/>
      <c r="V308" s="1"/>
    </row>
    <row r="309" spans="18:22" x14ac:dyDescent="0.2">
      <c r="R309" s="1"/>
      <c r="S309" s="1"/>
      <c r="T309" s="1"/>
      <c r="U309" s="1"/>
      <c r="V309" s="1"/>
    </row>
    <row r="310" spans="18:22" x14ac:dyDescent="0.2">
      <c r="R310" s="1"/>
      <c r="S310" s="1"/>
      <c r="T310" s="1"/>
      <c r="U310" s="1"/>
      <c r="V310" s="1"/>
    </row>
    <row r="311" spans="18:22" x14ac:dyDescent="0.2">
      <c r="R311" s="1"/>
      <c r="S311" s="1"/>
      <c r="T311" s="1"/>
      <c r="U311" s="1"/>
      <c r="V311" s="1"/>
    </row>
    <row r="312" spans="18:22" x14ac:dyDescent="0.2">
      <c r="R312" s="1"/>
      <c r="S312" s="1"/>
      <c r="T312" s="1"/>
      <c r="U312" s="1"/>
      <c r="V312" s="1"/>
    </row>
    <row r="313" spans="18:22" x14ac:dyDescent="0.2">
      <c r="R313" s="1"/>
      <c r="S313" s="1"/>
      <c r="T313" s="1"/>
      <c r="U313" s="1"/>
      <c r="V313" s="1"/>
    </row>
    <row r="314" spans="18:22" x14ac:dyDescent="0.2">
      <c r="R314" s="1"/>
      <c r="S314" s="1"/>
      <c r="T314" s="1"/>
      <c r="U314" s="1"/>
      <c r="V314" s="1"/>
    </row>
    <row r="315" spans="18:22" x14ac:dyDescent="0.2">
      <c r="R315" s="1"/>
      <c r="S315" s="1"/>
      <c r="T315" s="1"/>
      <c r="U315" s="1"/>
      <c r="V315" s="1"/>
    </row>
    <row r="316" spans="18:22" x14ac:dyDescent="0.2">
      <c r="R316" s="1"/>
      <c r="S316" s="1"/>
      <c r="T316" s="1"/>
      <c r="U316" s="1"/>
      <c r="V316" s="1"/>
    </row>
    <row r="317" spans="18:22" x14ac:dyDescent="0.2">
      <c r="R317" s="1"/>
      <c r="S317" s="1"/>
      <c r="T317" s="1"/>
      <c r="U317" s="1"/>
      <c r="V317" s="1"/>
    </row>
    <row r="318" spans="18:22" x14ac:dyDescent="0.2">
      <c r="R318" s="1"/>
      <c r="S318" s="1"/>
      <c r="T318" s="1"/>
      <c r="U318" s="1"/>
      <c r="V318" s="1"/>
    </row>
    <row r="319" spans="18:22" x14ac:dyDescent="0.2">
      <c r="R319" s="1"/>
      <c r="S319" s="1"/>
      <c r="T319" s="1"/>
      <c r="U319" s="1"/>
      <c r="V319" s="1"/>
    </row>
    <row r="320" spans="18:22" x14ac:dyDescent="0.2">
      <c r="R320" s="1"/>
      <c r="S320" s="1"/>
      <c r="T320" s="1"/>
      <c r="U320" s="1"/>
      <c r="V320" s="1"/>
    </row>
    <row r="321" spans="18:22" x14ac:dyDescent="0.2">
      <c r="R321" s="1"/>
      <c r="S321" s="1"/>
      <c r="T321" s="1"/>
      <c r="U321" s="1"/>
      <c r="V321" s="1"/>
    </row>
    <row r="322" spans="18:22" x14ac:dyDescent="0.2">
      <c r="R322" s="1"/>
      <c r="S322" s="1"/>
      <c r="T322" s="1"/>
      <c r="U322" s="1"/>
      <c r="V322" s="1"/>
    </row>
    <row r="323" spans="18:22" x14ac:dyDescent="0.2">
      <c r="R323" s="1"/>
      <c r="S323" s="1"/>
      <c r="T323" s="1"/>
      <c r="U323" s="1"/>
      <c r="V323" s="1"/>
    </row>
    <row r="324" spans="18:22" x14ac:dyDescent="0.2">
      <c r="R324" s="1"/>
      <c r="S324" s="1"/>
      <c r="T324" s="1"/>
      <c r="U324" s="1"/>
      <c r="V324" s="1"/>
    </row>
    <row r="325" spans="18:22" x14ac:dyDescent="0.2">
      <c r="R325" s="1"/>
      <c r="S325" s="1"/>
      <c r="T325" s="1"/>
      <c r="U325" s="1"/>
      <c r="V325" s="1"/>
    </row>
    <row r="326" spans="18:22" x14ac:dyDescent="0.2">
      <c r="R326" s="1"/>
      <c r="S326" s="1"/>
      <c r="T326" s="1"/>
      <c r="U326" s="1"/>
      <c r="V326" s="1"/>
    </row>
    <row r="327" spans="18:22" x14ac:dyDescent="0.2">
      <c r="R327" s="1"/>
      <c r="S327" s="1"/>
      <c r="T327" s="1"/>
      <c r="U327" s="1"/>
      <c r="V327" s="1"/>
    </row>
    <row r="328" spans="18:22" x14ac:dyDescent="0.2">
      <c r="R328" s="1"/>
      <c r="S328" s="1"/>
      <c r="T328" s="1"/>
      <c r="U328" s="1"/>
      <c r="V328" s="1"/>
    </row>
    <row r="329" spans="18:22" x14ac:dyDescent="0.2">
      <c r="R329" s="1"/>
      <c r="S329" s="1"/>
      <c r="T329" s="1"/>
      <c r="U329" s="1"/>
      <c r="V329" s="1"/>
    </row>
    <row r="330" spans="18:22" x14ac:dyDescent="0.2">
      <c r="R330" s="1"/>
      <c r="S330" s="1"/>
      <c r="T330" s="1"/>
      <c r="U330" s="1"/>
      <c r="V330" s="1"/>
    </row>
    <row r="331" spans="18:22" x14ac:dyDescent="0.2">
      <c r="R331" s="1"/>
      <c r="S331" s="1"/>
      <c r="T331" s="1"/>
      <c r="U331" s="1"/>
      <c r="V331" s="1"/>
    </row>
    <row r="332" spans="18:22" x14ac:dyDescent="0.2">
      <c r="R332" s="1"/>
      <c r="S332" s="1"/>
      <c r="T332" s="1"/>
      <c r="U332" s="1"/>
      <c r="V332" s="1"/>
    </row>
    <row r="333" spans="18:22" x14ac:dyDescent="0.2">
      <c r="R333" s="1"/>
      <c r="S333" s="1"/>
      <c r="T333" s="1"/>
      <c r="U333" s="1"/>
      <c r="V333" s="1"/>
    </row>
    <row r="334" spans="18:22" x14ac:dyDescent="0.2">
      <c r="R334" s="1"/>
      <c r="S334" s="1"/>
      <c r="T334" s="1"/>
      <c r="U334" s="1"/>
      <c r="V334" s="1"/>
    </row>
    <row r="335" spans="18:22" x14ac:dyDescent="0.2">
      <c r="R335" s="1"/>
      <c r="S335" s="1"/>
      <c r="T335" s="1"/>
      <c r="U335" s="1"/>
      <c r="V335" s="1"/>
    </row>
    <row r="336" spans="18:22" x14ac:dyDescent="0.2">
      <c r="R336" s="1"/>
      <c r="S336" s="1"/>
      <c r="T336" s="1"/>
      <c r="U336" s="1"/>
      <c r="V336" s="1"/>
    </row>
    <row r="337" spans="18:22" x14ac:dyDescent="0.2">
      <c r="R337" s="1"/>
      <c r="S337" s="1"/>
      <c r="T337" s="1"/>
      <c r="U337" s="1"/>
      <c r="V337" s="1"/>
    </row>
    <row r="338" spans="18:22" x14ac:dyDescent="0.2">
      <c r="R338" s="1"/>
      <c r="S338" s="1"/>
      <c r="T338" s="1"/>
      <c r="U338" s="1"/>
      <c r="V338" s="1"/>
    </row>
    <row r="339" spans="18:22" x14ac:dyDescent="0.2">
      <c r="R339" s="1"/>
      <c r="S339" s="1"/>
      <c r="T339" s="1"/>
      <c r="U339" s="1"/>
      <c r="V339" s="1"/>
    </row>
    <row r="340" spans="18:22" x14ac:dyDescent="0.2">
      <c r="R340" s="1"/>
      <c r="S340" s="1"/>
      <c r="T340" s="1"/>
      <c r="U340" s="1"/>
      <c r="V340" s="1"/>
    </row>
    <row r="341" spans="18:22" x14ac:dyDescent="0.2">
      <c r="R341" s="1"/>
      <c r="S341" s="1"/>
      <c r="T341" s="1"/>
      <c r="U341" s="1"/>
      <c r="V341" s="1"/>
    </row>
    <row r="342" spans="18:22" x14ac:dyDescent="0.2">
      <c r="R342" s="1"/>
      <c r="S342" s="1"/>
      <c r="T342" s="1"/>
      <c r="U342" s="1"/>
      <c r="V342" s="1"/>
    </row>
    <row r="343" spans="18:22" x14ac:dyDescent="0.2">
      <c r="R343" s="1"/>
      <c r="S343" s="1"/>
      <c r="T343" s="1"/>
      <c r="U343" s="1"/>
      <c r="V343" s="1"/>
    </row>
    <row r="344" spans="18:22" x14ac:dyDescent="0.2">
      <c r="R344" s="1"/>
      <c r="S344" s="1"/>
      <c r="T344" s="1"/>
      <c r="U344" s="1"/>
      <c r="V344" s="1"/>
    </row>
    <row r="345" spans="18:22" x14ac:dyDescent="0.2">
      <c r="R345" s="1"/>
      <c r="S345" s="1"/>
      <c r="T345" s="1"/>
      <c r="U345" s="1"/>
      <c r="V345" s="1"/>
    </row>
    <row r="346" spans="18:22" x14ac:dyDescent="0.2">
      <c r="R346" s="1"/>
      <c r="S346" s="1"/>
      <c r="T346" s="1"/>
      <c r="U346" s="1"/>
      <c r="V346" s="1"/>
    </row>
    <row r="347" spans="18:22" x14ac:dyDescent="0.2">
      <c r="R347" s="1"/>
      <c r="S347" s="1"/>
      <c r="T347" s="1"/>
      <c r="U347" s="1"/>
      <c r="V347" s="1"/>
    </row>
    <row r="348" spans="18:22" x14ac:dyDescent="0.2">
      <c r="R348" s="1"/>
      <c r="S348" s="1"/>
      <c r="T348" s="1"/>
      <c r="U348" s="1"/>
      <c r="V348" s="1"/>
    </row>
    <row r="349" spans="18:22" x14ac:dyDescent="0.2">
      <c r="R349" s="1"/>
      <c r="S349" s="1"/>
      <c r="T349" s="1"/>
      <c r="U349" s="1"/>
      <c r="V349" s="1"/>
    </row>
    <row r="350" spans="18:22" x14ac:dyDescent="0.2">
      <c r="R350" s="1"/>
      <c r="S350" s="1"/>
      <c r="T350" s="1"/>
      <c r="U350" s="1"/>
      <c r="V350" s="1"/>
    </row>
    <row r="351" spans="18:22" x14ac:dyDescent="0.2">
      <c r="R351" s="1"/>
      <c r="S351" s="1"/>
      <c r="T351" s="1"/>
      <c r="U351" s="1"/>
      <c r="V351" s="1"/>
    </row>
    <row r="352" spans="18:22" x14ac:dyDescent="0.2">
      <c r="R352" s="1"/>
      <c r="S352" s="1"/>
      <c r="T352" s="1"/>
      <c r="U352" s="1"/>
      <c r="V352" s="1"/>
    </row>
    <row r="353" spans="18:22" x14ac:dyDescent="0.2">
      <c r="R353" s="1"/>
      <c r="S353" s="1"/>
      <c r="T353" s="1"/>
      <c r="U353" s="1"/>
      <c r="V353" s="1"/>
    </row>
    <row r="354" spans="18:22" x14ac:dyDescent="0.2">
      <c r="R354" s="1"/>
      <c r="S354" s="1"/>
      <c r="T354" s="1"/>
      <c r="U354" s="1"/>
      <c r="V354" s="1"/>
    </row>
    <row r="355" spans="18:22" x14ac:dyDescent="0.2">
      <c r="R355" s="1"/>
      <c r="S355" s="1"/>
      <c r="T355" s="1"/>
      <c r="U355" s="1"/>
      <c r="V355" s="1"/>
    </row>
    <row r="356" spans="18:22" x14ac:dyDescent="0.2">
      <c r="R356" s="1"/>
      <c r="S356" s="1"/>
      <c r="T356" s="1"/>
      <c r="U356" s="1"/>
      <c r="V356" s="1"/>
    </row>
    <row r="357" spans="18:22" x14ac:dyDescent="0.2">
      <c r="R357" s="1"/>
      <c r="S357" s="1"/>
      <c r="T357" s="1"/>
      <c r="U357" s="1"/>
      <c r="V357" s="1"/>
    </row>
    <row r="358" spans="18:22" x14ac:dyDescent="0.2">
      <c r="R358" s="1"/>
      <c r="S358" s="1"/>
      <c r="T358" s="1"/>
      <c r="U358" s="1"/>
      <c r="V358" s="1"/>
    </row>
    <row r="359" spans="18:22" x14ac:dyDescent="0.2">
      <c r="R359" s="1"/>
      <c r="S359" s="1"/>
      <c r="T359" s="1"/>
      <c r="U359" s="1"/>
      <c r="V359" s="1"/>
    </row>
    <row r="360" spans="18:22" x14ac:dyDescent="0.2">
      <c r="R360" s="1"/>
      <c r="S360" s="1"/>
      <c r="T360" s="1"/>
      <c r="U360" s="1"/>
      <c r="V360" s="1"/>
    </row>
    <row r="361" spans="18:22" x14ac:dyDescent="0.2">
      <c r="R361" s="1"/>
      <c r="S361" s="1"/>
      <c r="T361" s="1"/>
      <c r="U361" s="1"/>
      <c r="V361" s="1"/>
    </row>
    <row r="362" spans="18:22" x14ac:dyDescent="0.2">
      <c r="R362" s="1"/>
      <c r="S362" s="1"/>
      <c r="T362" s="1"/>
      <c r="U362" s="1"/>
      <c r="V362" s="1"/>
    </row>
    <row r="363" spans="18:22" x14ac:dyDescent="0.2">
      <c r="R363" s="1"/>
      <c r="S363" s="1"/>
      <c r="T363" s="1"/>
      <c r="U363" s="1"/>
      <c r="V363" s="1"/>
    </row>
    <row r="364" spans="18:22" x14ac:dyDescent="0.2">
      <c r="R364" s="1"/>
      <c r="S364" s="1"/>
      <c r="T364" s="1"/>
      <c r="U364" s="1"/>
      <c r="V364" s="1"/>
    </row>
    <row r="365" spans="18:22" x14ac:dyDescent="0.2">
      <c r="R365" s="1"/>
      <c r="S365" s="1"/>
      <c r="T365" s="1"/>
      <c r="U365" s="1"/>
      <c r="V365" s="1"/>
    </row>
    <row r="366" spans="18:22" x14ac:dyDescent="0.2">
      <c r="R366" s="1"/>
      <c r="S366" s="1"/>
      <c r="T366" s="1"/>
      <c r="U366" s="1"/>
      <c r="V366" s="1"/>
    </row>
    <row r="367" spans="18:22" x14ac:dyDescent="0.2">
      <c r="R367" s="1"/>
      <c r="S367" s="1"/>
      <c r="T367" s="1"/>
      <c r="U367" s="1"/>
      <c r="V367" s="1"/>
    </row>
    <row r="368" spans="18:22" x14ac:dyDescent="0.2">
      <c r="R368" s="1"/>
      <c r="S368" s="1"/>
      <c r="T368" s="1"/>
      <c r="U368" s="1"/>
      <c r="V368" s="1"/>
    </row>
    <row r="369" spans="18:22" x14ac:dyDescent="0.2">
      <c r="R369" s="1"/>
      <c r="S369" s="1"/>
      <c r="T369" s="1"/>
      <c r="U369" s="1"/>
      <c r="V369" s="1"/>
    </row>
    <row r="370" spans="18:22" x14ac:dyDescent="0.2">
      <c r="R370" s="1"/>
      <c r="S370" s="1"/>
      <c r="T370" s="1"/>
      <c r="U370" s="1"/>
      <c r="V370" s="1"/>
    </row>
    <row r="371" spans="18:22" x14ac:dyDescent="0.2">
      <c r="R371" s="1"/>
      <c r="S371" s="1"/>
      <c r="T371" s="1"/>
      <c r="U371" s="1"/>
      <c r="V371" s="1"/>
    </row>
    <row r="372" spans="18:22" x14ac:dyDescent="0.2">
      <c r="R372" s="1"/>
      <c r="S372" s="1"/>
      <c r="T372" s="1"/>
      <c r="U372" s="1"/>
      <c r="V372" s="1"/>
    </row>
    <row r="373" spans="18:22" x14ac:dyDescent="0.2">
      <c r="R373" s="1"/>
      <c r="S373" s="1"/>
      <c r="T373" s="1"/>
      <c r="U373" s="1"/>
      <c r="V373" s="1"/>
    </row>
    <row r="374" spans="18:22" x14ac:dyDescent="0.2">
      <c r="R374" s="1"/>
      <c r="S374" s="1"/>
      <c r="T374" s="1"/>
      <c r="U374" s="1"/>
      <c r="V374" s="1"/>
    </row>
    <row r="375" spans="18:22" x14ac:dyDescent="0.2">
      <c r="R375" s="1"/>
      <c r="S375" s="1"/>
      <c r="T375" s="1"/>
      <c r="U375" s="1"/>
      <c r="V375" s="1"/>
    </row>
    <row r="376" spans="18:22" x14ac:dyDescent="0.2">
      <c r="R376" s="1"/>
      <c r="S376" s="1"/>
      <c r="T376" s="1"/>
      <c r="U376" s="1"/>
      <c r="V376" s="1"/>
    </row>
    <row r="377" spans="18:22" x14ac:dyDescent="0.2">
      <c r="R377" s="1"/>
      <c r="S377" s="1"/>
      <c r="T377" s="1"/>
      <c r="U377" s="1"/>
      <c r="V377" s="1"/>
    </row>
    <row r="378" spans="18:22" x14ac:dyDescent="0.2">
      <c r="R378" s="1"/>
      <c r="S378" s="1"/>
      <c r="T378" s="1"/>
      <c r="U378" s="1"/>
      <c r="V378" s="1"/>
    </row>
    <row r="379" spans="18:22" x14ac:dyDescent="0.2">
      <c r="R379" s="1"/>
      <c r="S379" s="1"/>
      <c r="T379" s="1"/>
      <c r="U379" s="1"/>
      <c r="V379" s="1"/>
    </row>
    <row r="380" spans="18:22" x14ac:dyDescent="0.2">
      <c r="R380" s="1"/>
      <c r="S380" s="1"/>
      <c r="T380" s="1"/>
      <c r="U380" s="1"/>
      <c r="V380" s="1"/>
    </row>
    <row r="381" spans="18:22" x14ac:dyDescent="0.2">
      <c r="R381" s="1"/>
      <c r="S381" s="1"/>
      <c r="T381" s="1"/>
      <c r="U381" s="1"/>
      <c r="V381" s="1"/>
    </row>
    <row r="382" spans="18:22" x14ac:dyDescent="0.2">
      <c r="R382" s="1"/>
      <c r="S382" s="1"/>
      <c r="T382" s="1"/>
      <c r="U382" s="1"/>
      <c r="V382" s="1"/>
    </row>
    <row r="383" spans="18:22" x14ac:dyDescent="0.2">
      <c r="R383" s="1"/>
      <c r="S383" s="1"/>
      <c r="T383" s="1"/>
      <c r="U383" s="1"/>
      <c r="V383" s="1"/>
    </row>
    <row r="384" spans="18:22" x14ac:dyDescent="0.2">
      <c r="R384" s="1"/>
      <c r="S384" s="1"/>
      <c r="T384" s="1"/>
      <c r="U384" s="1"/>
      <c r="V384" s="1"/>
    </row>
    <row r="385" spans="18:22" x14ac:dyDescent="0.2">
      <c r="R385" s="1"/>
      <c r="S385" s="1"/>
      <c r="T385" s="1"/>
      <c r="U385" s="1"/>
      <c r="V385" s="1"/>
    </row>
    <row r="386" spans="18:22" x14ac:dyDescent="0.2">
      <c r="R386" s="1"/>
      <c r="S386" s="1"/>
      <c r="T386" s="1"/>
      <c r="U386" s="1"/>
      <c r="V386" s="1"/>
    </row>
    <row r="387" spans="18:22" x14ac:dyDescent="0.2">
      <c r="R387" s="1"/>
      <c r="S387" s="1"/>
      <c r="T387" s="1"/>
      <c r="U387" s="1"/>
      <c r="V387" s="1"/>
    </row>
    <row r="388" spans="18:22" x14ac:dyDescent="0.2">
      <c r="R388" s="1"/>
      <c r="S388" s="1"/>
      <c r="T388" s="1"/>
      <c r="U388" s="1"/>
      <c r="V388" s="1"/>
    </row>
    <row r="389" spans="18:22" x14ac:dyDescent="0.2">
      <c r="R389" s="1"/>
      <c r="S389" s="1"/>
      <c r="T389" s="1"/>
      <c r="U389" s="1"/>
      <c r="V389" s="1"/>
    </row>
    <row r="390" spans="18:22" x14ac:dyDescent="0.2">
      <c r="R390" s="1"/>
      <c r="S390" s="1"/>
      <c r="T390" s="1"/>
      <c r="U390" s="1"/>
      <c r="V390" s="1"/>
    </row>
    <row r="391" spans="18:22" x14ac:dyDescent="0.2">
      <c r="R391" s="1"/>
      <c r="S391" s="1"/>
      <c r="T391" s="1"/>
      <c r="U391" s="1"/>
      <c r="V391" s="1"/>
    </row>
    <row r="392" spans="18:22" x14ac:dyDescent="0.2">
      <c r="R392" s="1"/>
      <c r="S392" s="1"/>
      <c r="T392" s="1"/>
      <c r="U392" s="1"/>
      <c r="V392" s="1"/>
    </row>
    <row r="393" spans="18:22" x14ac:dyDescent="0.2">
      <c r="R393" s="1"/>
      <c r="S393" s="1"/>
      <c r="T393" s="1"/>
      <c r="U393" s="1"/>
      <c r="V393" s="1"/>
    </row>
    <row r="394" spans="18:22" x14ac:dyDescent="0.2">
      <c r="R394" s="1"/>
      <c r="S394" s="1"/>
      <c r="T394" s="1"/>
      <c r="U394" s="1"/>
      <c r="V394" s="1"/>
    </row>
    <row r="395" spans="18:22" x14ac:dyDescent="0.2">
      <c r="R395" s="1"/>
      <c r="S395" s="1"/>
      <c r="T395" s="1"/>
      <c r="U395" s="1"/>
      <c r="V395" s="1"/>
    </row>
    <row r="396" spans="18:22" x14ac:dyDescent="0.2">
      <c r="R396" s="1"/>
      <c r="S396" s="1"/>
      <c r="T396" s="1"/>
      <c r="U396" s="1"/>
      <c r="V396" s="1"/>
    </row>
    <row r="397" spans="18:22" x14ac:dyDescent="0.2">
      <c r="R397" s="1"/>
      <c r="S397" s="1"/>
      <c r="T397" s="1"/>
      <c r="U397" s="1"/>
      <c r="V397" s="1"/>
    </row>
    <row r="398" spans="18:22" x14ac:dyDescent="0.2">
      <c r="R398" s="1"/>
      <c r="S398" s="1"/>
      <c r="T398" s="1"/>
      <c r="U398" s="1"/>
      <c r="V398" s="1"/>
    </row>
    <row r="399" spans="18:22" x14ac:dyDescent="0.2">
      <c r="R399" s="1"/>
      <c r="S399" s="1"/>
      <c r="T399" s="1"/>
      <c r="U399" s="1"/>
      <c r="V399" s="1"/>
    </row>
    <row r="400" spans="18:22" x14ac:dyDescent="0.2">
      <c r="R400" s="1"/>
      <c r="S400" s="1"/>
      <c r="T400" s="1"/>
      <c r="U400" s="1"/>
      <c r="V400" s="1"/>
    </row>
    <row r="401" spans="18:22" x14ac:dyDescent="0.2">
      <c r="R401" s="1"/>
      <c r="S401" s="1"/>
      <c r="T401" s="1"/>
      <c r="U401" s="1"/>
      <c r="V401" s="1"/>
    </row>
    <row r="402" spans="18:22" x14ac:dyDescent="0.2">
      <c r="R402" s="1"/>
      <c r="S402" s="1"/>
      <c r="T402" s="1"/>
      <c r="U402" s="1"/>
      <c r="V402" s="1"/>
    </row>
    <row r="403" spans="18:22" x14ac:dyDescent="0.2">
      <c r="R403" s="1"/>
      <c r="S403" s="1"/>
      <c r="T403" s="1"/>
      <c r="U403" s="1"/>
      <c r="V403" s="1"/>
    </row>
    <row r="404" spans="18:22" x14ac:dyDescent="0.2">
      <c r="R404" s="1"/>
      <c r="S404" s="1"/>
      <c r="T404" s="1"/>
      <c r="U404" s="1"/>
      <c r="V404" s="1"/>
    </row>
    <row r="405" spans="18:22" x14ac:dyDescent="0.2">
      <c r="R405" s="1"/>
      <c r="S405" s="1"/>
      <c r="T405" s="1"/>
      <c r="U405" s="1"/>
      <c r="V405" s="1"/>
    </row>
    <row r="406" spans="18:22" x14ac:dyDescent="0.2">
      <c r="R406" s="1"/>
      <c r="S406" s="1"/>
      <c r="T406" s="1"/>
      <c r="U406" s="1"/>
      <c r="V406" s="1"/>
    </row>
    <row r="407" spans="18:22" x14ac:dyDescent="0.2">
      <c r="R407" s="1"/>
      <c r="S407" s="1"/>
      <c r="T407" s="1"/>
      <c r="U407" s="1"/>
      <c r="V407" s="1"/>
    </row>
    <row r="408" spans="18:22" x14ac:dyDescent="0.2">
      <c r="R408" s="1"/>
      <c r="S408" s="1"/>
      <c r="T408" s="1"/>
      <c r="U408" s="1"/>
      <c r="V408" s="1"/>
    </row>
    <row r="409" spans="18:22" x14ac:dyDescent="0.2">
      <c r="R409" s="1"/>
      <c r="S409" s="1"/>
      <c r="T409" s="1"/>
      <c r="U409" s="1"/>
      <c r="V409" s="1"/>
    </row>
    <row r="410" spans="18:22" x14ac:dyDescent="0.2">
      <c r="R410" s="1"/>
      <c r="S410" s="1"/>
      <c r="T410" s="1"/>
      <c r="U410" s="1"/>
      <c r="V410" s="1"/>
    </row>
    <row r="411" spans="18:22" x14ac:dyDescent="0.2">
      <c r="R411" s="1"/>
      <c r="S411" s="1"/>
      <c r="T411" s="1"/>
      <c r="U411" s="1"/>
      <c r="V411" s="1"/>
    </row>
    <row r="412" spans="18:22" x14ac:dyDescent="0.2">
      <c r="R412" s="1"/>
      <c r="S412" s="1"/>
      <c r="T412" s="1"/>
      <c r="U412" s="1"/>
      <c r="V412" s="1"/>
    </row>
    <row r="413" spans="18:22" x14ac:dyDescent="0.2">
      <c r="R413" s="1"/>
      <c r="S413" s="1"/>
      <c r="T413" s="1"/>
      <c r="U413" s="1"/>
      <c r="V413" s="1"/>
    </row>
    <row r="414" spans="18:22" x14ac:dyDescent="0.2">
      <c r="R414" s="1"/>
      <c r="S414" s="1"/>
      <c r="T414" s="1"/>
      <c r="U414" s="1"/>
      <c r="V414" s="1"/>
    </row>
    <row r="415" spans="18:22" x14ac:dyDescent="0.2">
      <c r="R415" s="1"/>
      <c r="S415" s="1"/>
      <c r="T415" s="1"/>
      <c r="U415" s="1"/>
      <c r="V415" s="1"/>
    </row>
    <row r="416" spans="18:22" x14ac:dyDescent="0.2">
      <c r="R416" s="1"/>
      <c r="S416" s="1"/>
      <c r="T416" s="1"/>
      <c r="U416" s="1"/>
      <c r="V416" s="1"/>
    </row>
    <row r="417" spans="18:22" x14ac:dyDescent="0.2">
      <c r="R417" s="1"/>
      <c r="S417" s="1"/>
      <c r="T417" s="1"/>
      <c r="U417" s="1"/>
      <c r="V417" s="1"/>
    </row>
    <row r="418" spans="18:22" x14ac:dyDescent="0.2">
      <c r="R418" s="1"/>
      <c r="S418" s="1"/>
      <c r="T418" s="1"/>
      <c r="U418" s="1"/>
      <c r="V418" s="1"/>
    </row>
    <row r="419" spans="18:22" x14ac:dyDescent="0.2">
      <c r="R419" s="1"/>
      <c r="S419" s="1"/>
      <c r="T419" s="1"/>
      <c r="U419" s="1"/>
      <c r="V419" s="1"/>
    </row>
    <row r="420" spans="18:22" x14ac:dyDescent="0.2">
      <c r="R420" s="1"/>
      <c r="S420" s="1"/>
      <c r="T420" s="1"/>
      <c r="U420" s="1"/>
      <c r="V420" s="1"/>
    </row>
    <row r="421" spans="18:22" x14ac:dyDescent="0.2">
      <c r="R421" s="1"/>
      <c r="S421" s="1"/>
      <c r="T421" s="1"/>
      <c r="U421" s="1"/>
      <c r="V421" s="1"/>
    </row>
    <row r="422" spans="18:22" x14ac:dyDescent="0.2">
      <c r="R422" s="1"/>
      <c r="S422" s="1"/>
      <c r="T422" s="1"/>
      <c r="U422" s="1"/>
      <c r="V422" s="1"/>
    </row>
    <row r="423" spans="18:22" x14ac:dyDescent="0.2">
      <c r="R423" s="1"/>
      <c r="S423" s="1"/>
      <c r="T423" s="1"/>
      <c r="U423" s="1"/>
      <c r="V423" s="1"/>
    </row>
    <row r="424" spans="18:22" x14ac:dyDescent="0.2">
      <c r="R424" s="1"/>
      <c r="S424" s="1"/>
      <c r="T424" s="1"/>
      <c r="U424" s="1"/>
      <c r="V424" s="1"/>
    </row>
    <row r="425" spans="18:22" x14ac:dyDescent="0.2">
      <c r="R425" s="1"/>
      <c r="S425" s="1"/>
      <c r="T425" s="1"/>
      <c r="U425" s="1"/>
      <c r="V425" s="1"/>
    </row>
    <row r="426" spans="18:22" x14ac:dyDescent="0.2">
      <c r="R426" s="1"/>
      <c r="S426" s="1"/>
      <c r="T426" s="1"/>
      <c r="U426" s="1"/>
      <c r="V426" s="1"/>
    </row>
    <row r="427" spans="18:22" x14ac:dyDescent="0.2">
      <c r="R427" s="1"/>
      <c r="S427" s="1"/>
      <c r="T427" s="1"/>
      <c r="U427" s="1"/>
      <c r="V427" s="1"/>
    </row>
    <row r="428" spans="18:22" x14ac:dyDescent="0.2">
      <c r="R428" s="1"/>
      <c r="S428" s="1"/>
      <c r="T428" s="1"/>
      <c r="U428" s="1"/>
      <c r="V428" s="1"/>
    </row>
    <row r="429" spans="18:22" x14ac:dyDescent="0.2">
      <c r="R429" s="1"/>
      <c r="S429" s="1"/>
      <c r="T429" s="1"/>
      <c r="U429" s="1"/>
      <c r="V429" s="1"/>
    </row>
    <row r="430" spans="18:22" x14ac:dyDescent="0.2">
      <c r="R430" s="1"/>
      <c r="S430" s="1"/>
      <c r="T430" s="1"/>
      <c r="U430" s="1"/>
      <c r="V430" s="1"/>
    </row>
    <row r="431" spans="18:22" x14ac:dyDescent="0.2">
      <c r="R431" s="1"/>
      <c r="S431" s="1"/>
      <c r="T431" s="1"/>
      <c r="U431" s="1"/>
      <c r="V431" s="1"/>
    </row>
    <row r="432" spans="18:22" x14ac:dyDescent="0.2">
      <c r="R432" s="1"/>
      <c r="S432" s="1"/>
      <c r="T432" s="1"/>
      <c r="U432" s="1"/>
      <c r="V432" s="1"/>
    </row>
    <row r="433" spans="18:22" x14ac:dyDescent="0.2">
      <c r="R433" s="1"/>
      <c r="S433" s="1"/>
      <c r="T433" s="1"/>
      <c r="U433" s="1"/>
      <c r="V433" s="1"/>
    </row>
    <row r="434" spans="18:22" x14ac:dyDescent="0.2">
      <c r="R434" s="1"/>
      <c r="S434" s="1"/>
      <c r="T434" s="1"/>
      <c r="U434" s="1"/>
      <c r="V434" s="1"/>
    </row>
    <row r="435" spans="18:22" x14ac:dyDescent="0.2">
      <c r="R435" s="1"/>
      <c r="S435" s="1"/>
      <c r="T435" s="1"/>
      <c r="U435" s="1"/>
      <c r="V435" s="1"/>
    </row>
    <row r="436" spans="18:22" x14ac:dyDescent="0.2">
      <c r="R436" s="1"/>
      <c r="S436" s="1"/>
      <c r="T436" s="1"/>
      <c r="U436" s="1"/>
      <c r="V436" s="1"/>
    </row>
    <row r="437" spans="18:22" x14ac:dyDescent="0.2">
      <c r="R437" s="1"/>
      <c r="S437" s="1"/>
      <c r="T437" s="1"/>
      <c r="U437" s="1"/>
      <c r="V437" s="1"/>
    </row>
    <row r="438" spans="18:22" x14ac:dyDescent="0.2">
      <c r="R438" s="1"/>
      <c r="S438" s="1"/>
      <c r="T438" s="1"/>
      <c r="U438" s="1"/>
      <c r="V438" s="1"/>
    </row>
    <row r="439" spans="18:22" x14ac:dyDescent="0.2">
      <c r="R439" s="1"/>
      <c r="S439" s="1"/>
      <c r="T439" s="1"/>
      <c r="U439" s="1"/>
      <c r="V439" s="1"/>
    </row>
    <row r="440" spans="18:22" x14ac:dyDescent="0.2">
      <c r="R440" s="1"/>
      <c r="S440" s="1"/>
      <c r="T440" s="1"/>
      <c r="U440" s="1"/>
      <c r="V440" s="1"/>
    </row>
    <row r="441" spans="18:22" x14ac:dyDescent="0.2">
      <c r="R441" s="1"/>
      <c r="S441" s="1"/>
      <c r="T441" s="1"/>
      <c r="U441" s="1"/>
      <c r="V441" s="1"/>
    </row>
    <row r="442" spans="18:22" x14ac:dyDescent="0.2">
      <c r="R442" s="1"/>
      <c r="S442" s="1"/>
      <c r="T442" s="1"/>
      <c r="U442" s="1"/>
      <c r="V442" s="1"/>
    </row>
    <row r="443" spans="18:22" x14ac:dyDescent="0.2">
      <c r="R443" s="1"/>
      <c r="S443" s="1"/>
      <c r="T443" s="1"/>
      <c r="U443" s="1"/>
      <c r="V443" s="1"/>
    </row>
    <row r="444" spans="18:22" x14ac:dyDescent="0.2">
      <c r="R444" s="1"/>
      <c r="S444" s="1"/>
      <c r="T444" s="1"/>
      <c r="U444" s="1"/>
      <c r="V444" s="1"/>
    </row>
    <row r="445" spans="18:22" x14ac:dyDescent="0.2">
      <c r="R445" s="1"/>
      <c r="S445" s="1"/>
      <c r="T445" s="1"/>
      <c r="U445" s="1"/>
      <c r="V445" s="1"/>
    </row>
    <row r="446" spans="18:22" x14ac:dyDescent="0.2">
      <c r="R446" s="1"/>
      <c r="S446" s="1"/>
      <c r="T446" s="1"/>
      <c r="U446" s="1"/>
      <c r="V446" s="1"/>
    </row>
    <row r="447" spans="18:22" x14ac:dyDescent="0.2">
      <c r="R447" s="1"/>
      <c r="S447" s="1"/>
      <c r="T447" s="1"/>
      <c r="U447" s="1"/>
      <c r="V447" s="1"/>
    </row>
    <row r="448" spans="18:22" x14ac:dyDescent="0.2">
      <c r="R448" s="1"/>
      <c r="S448" s="1"/>
      <c r="T448" s="1"/>
      <c r="U448" s="1"/>
      <c r="V448" s="1"/>
    </row>
    <row r="449" spans="18:22" x14ac:dyDescent="0.2">
      <c r="R449" s="1"/>
      <c r="S449" s="1"/>
      <c r="T449" s="1"/>
      <c r="U449" s="1"/>
      <c r="V449" s="1"/>
    </row>
    <row r="450" spans="18:22" x14ac:dyDescent="0.2">
      <c r="R450" s="1"/>
      <c r="S450" s="1"/>
      <c r="T450" s="1"/>
      <c r="U450" s="1"/>
      <c r="V450" s="1"/>
    </row>
    <row r="451" spans="18:22" x14ac:dyDescent="0.2">
      <c r="R451" s="1"/>
      <c r="S451" s="1"/>
      <c r="T451" s="1"/>
      <c r="U451" s="1"/>
      <c r="V451" s="1"/>
    </row>
    <row r="452" spans="18:22" x14ac:dyDescent="0.2">
      <c r="R452" s="1"/>
      <c r="S452" s="1"/>
      <c r="T452" s="1"/>
      <c r="U452" s="1"/>
      <c r="V452" s="1"/>
    </row>
    <row r="453" spans="18:22" x14ac:dyDescent="0.2">
      <c r="R453" s="1"/>
      <c r="S453" s="1"/>
      <c r="T453" s="1"/>
      <c r="U453" s="1"/>
      <c r="V453" s="1"/>
    </row>
    <row r="454" spans="18:22" x14ac:dyDescent="0.2">
      <c r="R454" s="1"/>
      <c r="S454" s="1"/>
      <c r="T454" s="1"/>
      <c r="U454" s="1"/>
      <c r="V454" s="1"/>
    </row>
    <row r="455" spans="18:22" x14ac:dyDescent="0.2">
      <c r="R455" s="1"/>
      <c r="S455" s="1"/>
      <c r="T455" s="1"/>
      <c r="U455" s="1"/>
      <c r="V455" s="1"/>
    </row>
    <row r="456" spans="18:22" x14ac:dyDescent="0.2">
      <c r="R456" s="1"/>
      <c r="S456" s="1"/>
      <c r="T456" s="1"/>
      <c r="U456" s="1"/>
      <c r="V456" s="1"/>
    </row>
    <row r="457" spans="18:22" x14ac:dyDescent="0.2">
      <c r="R457" s="1"/>
      <c r="S457" s="1"/>
      <c r="T457" s="1"/>
      <c r="U457" s="1"/>
      <c r="V457" s="1"/>
    </row>
    <row r="458" spans="18:22" x14ac:dyDescent="0.2">
      <c r="R458" s="1"/>
      <c r="S458" s="1"/>
      <c r="T458" s="1"/>
      <c r="U458" s="1"/>
      <c r="V458" s="1"/>
    </row>
    <row r="459" spans="18:22" x14ac:dyDescent="0.2">
      <c r="R459" s="1"/>
      <c r="S459" s="1"/>
      <c r="T459" s="1"/>
      <c r="U459" s="1"/>
      <c r="V459" s="1"/>
    </row>
    <row r="460" spans="18:22" x14ac:dyDescent="0.2">
      <c r="R460" s="1"/>
      <c r="S460" s="1"/>
      <c r="T460" s="1"/>
      <c r="U460" s="1"/>
      <c r="V460" s="1"/>
    </row>
    <row r="461" spans="18:22" x14ac:dyDescent="0.2">
      <c r="R461" s="1"/>
      <c r="S461" s="1"/>
      <c r="T461" s="1"/>
      <c r="U461" s="1"/>
      <c r="V461" s="1"/>
    </row>
    <row r="462" spans="18:22" x14ac:dyDescent="0.2">
      <c r="R462" s="1"/>
      <c r="S462" s="1"/>
      <c r="T462" s="1"/>
      <c r="U462" s="1"/>
      <c r="V462" s="1"/>
    </row>
    <row r="463" spans="18:22" x14ac:dyDescent="0.2">
      <c r="R463" s="1"/>
      <c r="S463" s="1"/>
      <c r="T463" s="1"/>
      <c r="U463" s="1"/>
      <c r="V463" s="1"/>
    </row>
    <row r="464" spans="18:22" x14ac:dyDescent="0.2">
      <c r="R464" s="1"/>
      <c r="S464" s="1"/>
      <c r="T464" s="1"/>
      <c r="U464" s="1"/>
      <c r="V464" s="1"/>
    </row>
    <row r="465" spans="18:22" x14ac:dyDescent="0.2">
      <c r="R465" s="1"/>
      <c r="S465" s="1"/>
      <c r="T465" s="1"/>
      <c r="U465" s="1"/>
      <c r="V465" s="1"/>
    </row>
    <row r="466" spans="18:22" x14ac:dyDescent="0.2">
      <c r="R466" s="1"/>
      <c r="S466" s="1"/>
      <c r="T466" s="1"/>
      <c r="U466" s="1"/>
      <c r="V466" s="1"/>
    </row>
    <row r="467" spans="18:22" x14ac:dyDescent="0.2">
      <c r="R467" s="1"/>
      <c r="S467" s="1"/>
      <c r="T467" s="1"/>
      <c r="U467" s="1"/>
      <c r="V467" s="1"/>
    </row>
    <row r="468" spans="18:22" x14ac:dyDescent="0.2">
      <c r="R468" s="1"/>
      <c r="S468" s="1"/>
      <c r="T468" s="1"/>
      <c r="U468" s="1"/>
      <c r="V468" s="1"/>
    </row>
    <row r="469" spans="18:22" x14ac:dyDescent="0.2">
      <c r="R469" s="1"/>
      <c r="S469" s="1"/>
      <c r="T469" s="1"/>
      <c r="U469" s="1"/>
      <c r="V469" s="1"/>
    </row>
    <row r="470" spans="18:22" x14ac:dyDescent="0.2">
      <c r="R470" s="1"/>
      <c r="S470" s="1"/>
      <c r="T470" s="1"/>
      <c r="U470" s="1"/>
      <c r="V470" s="1"/>
    </row>
    <row r="471" spans="18:22" x14ac:dyDescent="0.2">
      <c r="R471" s="1"/>
      <c r="S471" s="1"/>
      <c r="T471" s="1"/>
      <c r="U471" s="1"/>
      <c r="V471" s="1"/>
    </row>
    <row r="472" spans="18:22" x14ac:dyDescent="0.2">
      <c r="R472" s="1"/>
      <c r="S472" s="1"/>
      <c r="T472" s="1"/>
      <c r="U472" s="1"/>
      <c r="V472" s="1"/>
    </row>
    <row r="473" spans="18:22" x14ac:dyDescent="0.2">
      <c r="R473" s="1"/>
      <c r="S473" s="1"/>
      <c r="T473" s="1"/>
      <c r="U473" s="1"/>
      <c r="V473" s="1"/>
    </row>
    <row r="474" spans="18:22" x14ac:dyDescent="0.2">
      <c r="R474" s="1"/>
      <c r="S474" s="1"/>
      <c r="T474" s="1"/>
      <c r="U474" s="1"/>
      <c r="V474" s="1"/>
    </row>
    <row r="475" spans="18:22" x14ac:dyDescent="0.2">
      <c r="R475" s="1"/>
      <c r="S475" s="1"/>
      <c r="T475" s="1"/>
      <c r="U475" s="1"/>
      <c r="V475" s="1"/>
    </row>
    <row r="476" spans="18:22" x14ac:dyDescent="0.2">
      <c r="R476" s="1"/>
      <c r="S476" s="1"/>
      <c r="T476" s="1"/>
      <c r="U476" s="1"/>
      <c r="V476" s="1"/>
    </row>
    <row r="477" spans="18:22" x14ac:dyDescent="0.2">
      <c r="R477" s="1"/>
      <c r="S477" s="1"/>
      <c r="T477" s="1"/>
      <c r="U477" s="1"/>
      <c r="V477" s="1"/>
    </row>
    <row r="478" spans="18:22" x14ac:dyDescent="0.2">
      <c r="R478" s="1"/>
      <c r="S478" s="1"/>
      <c r="T478" s="1"/>
      <c r="U478" s="1"/>
      <c r="V478" s="1"/>
    </row>
    <row r="479" spans="18:22" x14ac:dyDescent="0.2">
      <c r="R479" s="1"/>
      <c r="S479" s="1"/>
      <c r="T479" s="1"/>
      <c r="U479" s="1"/>
      <c r="V479" s="1"/>
    </row>
    <row r="480" spans="18:22" x14ac:dyDescent="0.2">
      <c r="R480" s="1"/>
      <c r="S480" s="1"/>
      <c r="T480" s="1"/>
      <c r="U480" s="1"/>
      <c r="V480" s="1"/>
    </row>
    <row r="481" spans="18:22" x14ac:dyDescent="0.2">
      <c r="R481" s="1"/>
      <c r="S481" s="1"/>
      <c r="T481" s="1"/>
      <c r="U481" s="1"/>
      <c r="V481" s="1"/>
    </row>
    <row r="482" spans="18:22" x14ac:dyDescent="0.2">
      <c r="R482" s="1"/>
      <c r="S482" s="1"/>
      <c r="T482" s="1"/>
      <c r="U482" s="1"/>
      <c r="V482" s="1"/>
    </row>
    <row r="483" spans="18:22" x14ac:dyDescent="0.2">
      <c r="R483" s="1"/>
      <c r="S483" s="1"/>
      <c r="T483" s="1"/>
      <c r="U483" s="1"/>
      <c r="V483" s="1"/>
    </row>
    <row r="484" spans="18:22" x14ac:dyDescent="0.2">
      <c r="R484" s="1"/>
      <c r="S484" s="1"/>
      <c r="T484" s="1"/>
      <c r="U484" s="1"/>
      <c r="V484" s="1"/>
    </row>
    <row r="485" spans="18:22" x14ac:dyDescent="0.2">
      <c r="R485" s="1"/>
      <c r="S485" s="1"/>
      <c r="T485" s="1"/>
      <c r="U485" s="1"/>
      <c r="V485" s="1"/>
    </row>
    <row r="486" spans="18:22" x14ac:dyDescent="0.2">
      <c r="R486" s="1"/>
      <c r="S486" s="1"/>
      <c r="T486" s="1"/>
      <c r="U486" s="1"/>
      <c r="V486" s="1"/>
    </row>
    <row r="487" spans="18:22" x14ac:dyDescent="0.2">
      <c r="R487" s="1"/>
      <c r="S487" s="1"/>
      <c r="T487" s="1"/>
      <c r="U487" s="1"/>
      <c r="V487" s="1"/>
    </row>
    <row r="488" spans="18:22" x14ac:dyDescent="0.2">
      <c r="R488" s="1"/>
      <c r="S488" s="1"/>
      <c r="T488" s="1"/>
      <c r="U488" s="1"/>
      <c r="V488" s="1"/>
    </row>
    <row r="489" spans="18:22" x14ac:dyDescent="0.2">
      <c r="R489" s="1"/>
      <c r="S489" s="1"/>
      <c r="T489" s="1"/>
      <c r="U489" s="1"/>
      <c r="V489" s="1"/>
    </row>
    <row r="490" spans="18:22" x14ac:dyDescent="0.2">
      <c r="R490" s="1"/>
      <c r="S490" s="1"/>
      <c r="T490" s="1"/>
      <c r="U490" s="1"/>
      <c r="V490" s="1"/>
    </row>
    <row r="491" spans="18:22" x14ac:dyDescent="0.2">
      <c r="R491" s="1"/>
      <c r="S491" s="1"/>
      <c r="T491" s="1"/>
      <c r="U491" s="1"/>
      <c r="V491" s="1"/>
    </row>
    <row r="492" spans="18:22" x14ac:dyDescent="0.2">
      <c r="R492" s="1"/>
      <c r="S492" s="1"/>
      <c r="T492" s="1"/>
      <c r="U492" s="1"/>
      <c r="V492" s="1"/>
    </row>
    <row r="493" spans="18:22" x14ac:dyDescent="0.2">
      <c r="R493" s="1"/>
      <c r="S493" s="1"/>
      <c r="T493" s="1"/>
      <c r="U493" s="1"/>
      <c r="V493" s="1"/>
    </row>
    <row r="494" spans="18:22" x14ac:dyDescent="0.2">
      <c r="R494" s="1"/>
      <c r="S494" s="1"/>
      <c r="T494" s="1"/>
      <c r="U494" s="1"/>
      <c r="V494" s="1"/>
    </row>
    <row r="495" spans="18:22" x14ac:dyDescent="0.2">
      <c r="R495" s="1"/>
      <c r="S495" s="1"/>
      <c r="T495" s="1"/>
      <c r="U495" s="1"/>
      <c r="V495" s="1"/>
    </row>
    <row r="496" spans="18:22" x14ac:dyDescent="0.2">
      <c r="R496" s="1"/>
      <c r="S496" s="1"/>
      <c r="T496" s="1"/>
      <c r="U496" s="1"/>
      <c r="V496" s="1"/>
    </row>
    <row r="497" spans="18:22" x14ac:dyDescent="0.2">
      <c r="R497" s="1"/>
      <c r="S497" s="1"/>
      <c r="T497" s="1"/>
      <c r="U497" s="1"/>
      <c r="V497" s="1"/>
    </row>
    <row r="498" spans="18:22" x14ac:dyDescent="0.2">
      <c r="R498" s="1"/>
      <c r="S498" s="1"/>
      <c r="T498" s="1"/>
      <c r="U498" s="1"/>
      <c r="V498" s="1"/>
    </row>
    <row r="499" spans="18:22" x14ac:dyDescent="0.2">
      <c r="R499" s="1"/>
      <c r="S499" s="1"/>
      <c r="T499" s="1"/>
      <c r="U499" s="1"/>
      <c r="V499" s="1"/>
    </row>
    <row r="500" spans="18:22" x14ac:dyDescent="0.2">
      <c r="R500" s="1"/>
      <c r="S500" s="1"/>
      <c r="T500" s="1"/>
      <c r="U500" s="1"/>
      <c r="V500" s="1"/>
    </row>
    <row r="501" spans="18:22" x14ac:dyDescent="0.2">
      <c r="R501" s="1"/>
      <c r="S501" s="1"/>
      <c r="T501" s="1"/>
      <c r="U501" s="1"/>
      <c r="V501" s="1"/>
    </row>
    <row r="502" spans="18:22" x14ac:dyDescent="0.2">
      <c r="R502" s="1"/>
      <c r="S502" s="1"/>
      <c r="T502" s="1"/>
      <c r="U502" s="1"/>
      <c r="V502" s="1"/>
    </row>
    <row r="503" spans="18:22" x14ac:dyDescent="0.2">
      <c r="R503" s="1"/>
      <c r="S503" s="1"/>
      <c r="T503" s="1"/>
      <c r="U503" s="1"/>
      <c r="V503" s="1"/>
    </row>
    <row r="504" spans="18:22" x14ac:dyDescent="0.2">
      <c r="R504" s="1"/>
      <c r="S504" s="1"/>
      <c r="T504" s="1"/>
      <c r="U504" s="1"/>
      <c r="V504" s="1"/>
    </row>
    <row r="505" spans="18:22" x14ac:dyDescent="0.2">
      <c r="R505" s="1"/>
      <c r="S505" s="1"/>
      <c r="T505" s="1"/>
      <c r="U505" s="1"/>
      <c r="V505" s="1"/>
    </row>
    <row r="506" spans="18:22" x14ac:dyDescent="0.2">
      <c r="R506" s="1"/>
      <c r="S506" s="1"/>
      <c r="T506" s="1"/>
      <c r="U506" s="1"/>
      <c r="V506" s="1"/>
    </row>
    <row r="507" spans="18:22" x14ac:dyDescent="0.2">
      <c r="R507" s="1"/>
      <c r="S507" s="1"/>
      <c r="T507" s="1"/>
      <c r="U507" s="1"/>
      <c r="V507" s="1"/>
    </row>
    <row r="508" spans="18:22" x14ac:dyDescent="0.2">
      <c r="R508" s="1"/>
      <c r="S508" s="1"/>
      <c r="T508" s="1"/>
      <c r="U508" s="1"/>
      <c r="V508" s="1"/>
    </row>
    <row r="509" spans="18:22" x14ac:dyDescent="0.2">
      <c r="R509" s="1"/>
      <c r="S509" s="1"/>
      <c r="T509" s="1"/>
      <c r="U509" s="1"/>
      <c r="V509" s="1"/>
    </row>
    <row r="510" spans="18:22" x14ac:dyDescent="0.2">
      <c r="R510" s="1"/>
      <c r="S510" s="1"/>
      <c r="T510" s="1"/>
      <c r="U510" s="1"/>
      <c r="V510" s="1"/>
    </row>
    <row r="511" spans="18:22" x14ac:dyDescent="0.2">
      <c r="R511" s="1"/>
      <c r="S511" s="1"/>
      <c r="T511" s="1"/>
      <c r="U511" s="1"/>
      <c r="V511" s="1"/>
    </row>
    <row r="512" spans="18:22" x14ac:dyDescent="0.2">
      <c r="R512" s="1"/>
      <c r="S512" s="1"/>
      <c r="T512" s="1"/>
      <c r="U512" s="1"/>
      <c r="V512" s="1"/>
    </row>
    <row r="513" spans="18:22" x14ac:dyDescent="0.2">
      <c r="R513" s="1"/>
      <c r="S513" s="1"/>
      <c r="T513" s="1"/>
      <c r="U513" s="1"/>
      <c r="V513" s="1"/>
    </row>
    <row r="514" spans="18:22" x14ac:dyDescent="0.2">
      <c r="R514" s="1"/>
      <c r="S514" s="1"/>
      <c r="T514" s="1"/>
      <c r="U514" s="1"/>
      <c r="V514" s="1"/>
    </row>
    <row r="515" spans="18:22" x14ac:dyDescent="0.2">
      <c r="R515" s="1"/>
      <c r="S515" s="1"/>
      <c r="T515" s="1"/>
      <c r="U515" s="1"/>
      <c r="V515" s="1"/>
    </row>
    <row r="516" spans="18:22" x14ac:dyDescent="0.2">
      <c r="R516" s="1"/>
      <c r="S516" s="1"/>
      <c r="T516" s="1"/>
      <c r="U516" s="1"/>
      <c r="V516" s="1"/>
    </row>
    <row r="517" spans="18:22" x14ac:dyDescent="0.2">
      <c r="R517" s="1"/>
      <c r="S517" s="1"/>
      <c r="T517" s="1"/>
      <c r="U517" s="1"/>
      <c r="V517" s="1"/>
    </row>
    <row r="518" spans="18:22" x14ac:dyDescent="0.2">
      <c r="R518" s="1"/>
      <c r="S518" s="1"/>
      <c r="T518" s="1"/>
      <c r="U518" s="1"/>
      <c r="V518" s="1"/>
    </row>
    <row r="519" spans="18:22" x14ac:dyDescent="0.2">
      <c r="R519" s="1"/>
      <c r="S519" s="1"/>
      <c r="T519" s="1"/>
      <c r="U519" s="1"/>
      <c r="V519" s="1"/>
    </row>
    <row r="520" spans="18:22" x14ac:dyDescent="0.2">
      <c r="R520" s="1"/>
      <c r="S520" s="1"/>
      <c r="T520" s="1"/>
      <c r="U520" s="1"/>
      <c r="V520" s="1"/>
    </row>
    <row r="521" spans="18:22" x14ac:dyDescent="0.2">
      <c r="R521" s="1"/>
      <c r="S521" s="1"/>
      <c r="T521" s="1"/>
      <c r="U521" s="1"/>
      <c r="V521" s="1"/>
    </row>
    <row r="522" spans="18:22" x14ac:dyDescent="0.2">
      <c r="R522" s="1"/>
      <c r="S522" s="1"/>
      <c r="T522" s="1"/>
      <c r="U522" s="1"/>
      <c r="V522" s="1"/>
    </row>
    <row r="523" spans="18:22" x14ac:dyDescent="0.2">
      <c r="R523" s="1"/>
      <c r="S523" s="1"/>
      <c r="T523" s="1"/>
      <c r="U523" s="1"/>
      <c r="V523" s="1"/>
    </row>
    <row r="524" spans="18:22" x14ac:dyDescent="0.2">
      <c r="R524" s="1"/>
      <c r="S524" s="1"/>
      <c r="T524" s="1"/>
      <c r="U524" s="1"/>
      <c r="V524" s="1"/>
    </row>
    <row r="525" spans="18:22" x14ac:dyDescent="0.2">
      <c r="R525" s="1"/>
      <c r="S525" s="1"/>
      <c r="T525" s="1"/>
      <c r="U525" s="1"/>
      <c r="V525" s="1"/>
    </row>
    <row r="526" spans="18:22" x14ac:dyDescent="0.2">
      <c r="R526" s="1"/>
      <c r="S526" s="1"/>
      <c r="T526" s="1"/>
      <c r="U526" s="1"/>
      <c r="V526" s="1"/>
    </row>
    <row r="527" spans="18:22" x14ac:dyDescent="0.2">
      <c r="R527" s="1"/>
      <c r="S527" s="1"/>
      <c r="T527" s="1"/>
      <c r="U527" s="1"/>
      <c r="V527" s="1"/>
    </row>
    <row r="528" spans="18:22" x14ac:dyDescent="0.2">
      <c r="R528" s="1"/>
      <c r="S528" s="1"/>
      <c r="T528" s="1"/>
      <c r="U528" s="1"/>
      <c r="V528" s="1"/>
    </row>
    <row r="529" spans="18:22" x14ac:dyDescent="0.2">
      <c r="R529" s="1"/>
      <c r="S529" s="1"/>
      <c r="T529" s="1"/>
      <c r="U529" s="1"/>
      <c r="V529" s="1"/>
    </row>
    <row r="530" spans="18:22" x14ac:dyDescent="0.2">
      <c r="R530" s="1"/>
      <c r="S530" s="1"/>
      <c r="T530" s="1"/>
      <c r="U530" s="1"/>
      <c r="V530" s="1"/>
    </row>
    <row r="531" spans="18:22" x14ac:dyDescent="0.2">
      <c r="R531" s="1"/>
      <c r="S531" s="1"/>
      <c r="T531" s="1"/>
      <c r="U531" s="1"/>
      <c r="V531" s="1"/>
    </row>
    <row r="532" spans="18:22" x14ac:dyDescent="0.2">
      <c r="R532" s="1"/>
      <c r="S532" s="1"/>
      <c r="T532" s="1"/>
      <c r="U532" s="1"/>
      <c r="V532" s="1"/>
    </row>
    <row r="533" spans="18:22" x14ac:dyDescent="0.2">
      <c r="R533" s="1"/>
      <c r="S533" s="1"/>
      <c r="T533" s="1"/>
      <c r="U533" s="1"/>
      <c r="V533" s="1"/>
    </row>
    <row r="534" spans="18:22" x14ac:dyDescent="0.2">
      <c r="R534" s="1"/>
      <c r="S534" s="1"/>
      <c r="T534" s="1"/>
      <c r="U534" s="1"/>
      <c r="V534" s="1"/>
    </row>
    <row r="535" spans="18:22" x14ac:dyDescent="0.2">
      <c r="R535" s="1"/>
      <c r="S535" s="1"/>
      <c r="T535" s="1"/>
      <c r="U535" s="1"/>
      <c r="V535" s="1"/>
    </row>
    <row r="536" spans="18:22" x14ac:dyDescent="0.2">
      <c r="R536" s="1"/>
      <c r="S536" s="1"/>
      <c r="T536" s="1"/>
      <c r="U536" s="1"/>
      <c r="V536" s="1"/>
    </row>
    <row r="537" spans="18:22" x14ac:dyDescent="0.2">
      <c r="R537" s="1"/>
      <c r="S537" s="1"/>
      <c r="T537" s="1"/>
      <c r="U537" s="1"/>
      <c r="V537" s="1"/>
    </row>
    <row r="538" spans="18:22" x14ac:dyDescent="0.2">
      <c r="R538" s="1"/>
      <c r="S538" s="1"/>
      <c r="T538" s="1"/>
      <c r="U538" s="1"/>
      <c r="V538" s="1"/>
    </row>
    <row r="539" spans="18:22" x14ac:dyDescent="0.2">
      <c r="R539" s="1"/>
      <c r="S539" s="1"/>
      <c r="T539" s="1"/>
      <c r="U539" s="1"/>
      <c r="V539" s="1"/>
    </row>
    <row r="540" spans="18:22" x14ac:dyDescent="0.2">
      <c r="R540" s="1"/>
      <c r="S540" s="1"/>
      <c r="T540" s="1"/>
      <c r="U540" s="1"/>
      <c r="V540" s="1"/>
    </row>
    <row r="541" spans="18:22" x14ac:dyDescent="0.2">
      <c r="R541" s="1"/>
      <c r="S541" s="1"/>
      <c r="T541" s="1"/>
      <c r="U541" s="1"/>
      <c r="V541" s="1"/>
    </row>
    <row r="542" spans="18:22" x14ac:dyDescent="0.2">
      <c r="R542" s="1"/>
      <c r="S542" s="1"/>
      <c r="T542" s="1"/>
      <c r="U542" s="1"/>
      <c r="V542" s="1"/>
    </row>
    <row r="543" spans="18:22" x14ac:dyDescent="0.2">
      <c r="R543" s="1"/>
      <c r="S543" s="1"/>
      <c r="T543" s="1"/>
      <c r="U543" s="1"/>
      <c r="V543" s="1"/>
    </row>
    <row r="544" spans="18:22" x14ac:dyDescent="0.2">
      <c r="R544" s="1"/>
      <c r="S544" s="1"/>
      <c r="T544" s="1"/>
      <c r="U544" s="1"/>
      <c r="V544" s="1"/>
    </row>
    <row r="545" spans="18:22" x14ac:dyDescent="0.2">
      <c r="R545" s="1"/>
      <c r="S545" s="1"/>
      <c r="T545" s="1"/>
      <c r="U545" s="1"/>
      <c r="V545" s="1"/>
    </row>
    <row r="546" spans="18:22" x14ac:dyDescent="0.2">
      <c r="R546" s="1"/>
      <c r="S546" s="1"/>
      <c r="T546" s="1"/>
      <c r="U546" s="1"/>
      <c r="V546" s="1"/>
    </row>
    <row r="547" spans="18:22" x14ac:dyDescent="0.2">
      <c r="R547" s="1"/>
      <c r="S547" s="1"/>
      <c r="T547" s="1"/>
      <c r="U547" s="1"/>
      <c r="V547" s="1"/>
    </row>
    <row r="548" spans="18:22" x14ac:dyDescent="0.2">
      <c r="R548" s="1"/>
      <c r="S548" s="1"/>
      <c r="T548" s="1"/>
      <c r="U548" s="1"/>
      <c r="V548" s="1"/>
    </row>
    <row r="549" spans="18:22" x14ac:dyDescent="0.2">
      <c r="R549" s="1"/>
      <c r="S549" s="1"/>
      <c r="T549" s="1"/>
      <c r="U549" s="1"/>
      <c r="V549" s="1"/>
    </row>
    <row r="550" spans="18:22" x14ac:dyDescent="0.2">
      <c r="R550" s="1"/>
      <c r="S550" s="1"/>
      <c r="T550" s="1"/>
      <c r="U550" s="1"/>
      <c r="V550" s="1"/>
    </row>
    <row r="551" spans="18:22" x14ac:dyDescent="0.2">
      <c r="R551" s="1"/>
      <c r="S551" s="1"/>
      <c r="T551" s="1"/>
      <c r="U551" s="1"/>
      <c r="V551" s="1"/>
    </row>
    <row r="552" spans="18:22" x14ac:dyDescent="0.2">
      <c r="R552" s="1"/>
      <c r="S552" s="1"/>
      <c r="T552" s="1"/>
      <c r="U552" s="1"/>
      <c r="V552" s="1"/>
    </row>
    <row r="553" spans="18:22" x14ac:dyDescent="0.2">
      <c r="R553" s="1"/>
      <c r="S553" s="1"/>
      <c r="T553" s="1"/>
      <c r="U553" s="1"/>
      <c r="V553" s="1"/>
    </row>
    <row r="554" spans="18:22" x14ac:dyDescent="0.2">
      <c r="R554" s="1"/>
      <c r="S554" s="1"/>
      <c r="T554" s="1"/>
      <c r="U554" s="1"/>
      <c r="V554" s="1"/>
    </row>
    <row r="555" spans="18:22" x14ac:dyDescent="0.2">
      <c r="R555" s="1"/>
      <c r="S555" s="1"/>
      <c r="T555" s="1"/>
      <c r="U555" s="1"/>
      <c r="V555" s="1"/>
    </row>
    <row r="556" spans="18:22" x14ac:dyDescent="0.2">
      <c r="R556" s="1"/>
      <c r="S556" s="1"/>
      <c r="T556" s="1"/>
      <c r="U556" s="1"/>
      <c r="V556" s="1"/>
    </row>
    <row r="557" spans="18:22" x14ac:dyDescent="0.2">
      <c r="R557" s="1"/>
      <c r="S557" s="1"/>
      <c r="T557" s="1"/>
      <c r="U557" s="1"/>
      <c r="V557" s="1"/>
    </row>
    <row r="558" spans="18:22" x14ac:dyDescent="0.2">
      <c r="R558" s="1"/>
      <c r="S558" s="1"/>
      <c r="T558" s="1"/>
      <c r="U558" s="1"/>
      <c r="V558" s="1"/>
    </row>
    <row r="559" spans="18:22" x14ac:dyDescent="0.2">
      <c r="R559" s="1"/>
      <c r="S559" s="1"/>
      <c r="T559" s="1"/>
      <c r="U559" s="1"/>
      <c r="V559" s="1"/>
    </row>
    <row r="560" spans="18:22" x14ac:dyDescent="0.2">
      <c r="R560" s="1"/>
      <c r="S560" s="1"/>
      <c r="T560" s="1"/>
      <c r="U560" s="1"/>
      <c r="V560" s="1"/>
    </row>
    <row r="561" spans="18:22" x14ac:dyDescent="0.2">
      <c r="R561" s="1"/>
      <c r="S561" s="1"/>
      <c r="T561" s="1"/>
      <c r="U561" s="1"/>
      <c r="V561" s="1"/>
    </row>
    <row r="562" spans="18:22" x14ac:dyDescent="0.2">
      <c r="R562" s="1"/>
      <c r="S562" s="1"/>
      <c r="T562" s="1"/>
      <c r="U562" s="1"/>
      <c r="V562" s="1"/>
    </row>
    <row r="563" spans="18:22" x14ac:dyDescent="0.2">
      <c r="R563" s="1"/>
      <c r="S563" s="1"/>
      <c r="T563" s="1"/>
      <c r="U563" s="1"/>
      <c r="V563" s="1"/>
    </row>
    <row r="564" spans="18:22" x14ac:dyDescent="0.2">
      <c r="R564" s="1"/>
      <c r="S564" s="1"/>
      <c r="T564" s="1"/>
      <c r="U564" s="1"/>
      <c r="V564" s="1"/>
    </row>
    <row r="565" spans="18:22" x14ac:dyDescent="0.2">
      <c r="R565" s="1"/>
      <c r="S565" s="1"/>
      <c r="T565" s="1"/>
      <c r="U565" s="1"/>
      <c r="V565" s="1"/>
    </row>
    <row r="566" spans="18:22" x14ac:dyDescent="0.2">
      <c r="R566" s="1"/>
      <c r="S566" s="1"/>
      <c r="T566" s="1"/>
      <c r="U566" s="1"/>
      <c r="V566" s="1"/>
    </row>
    <row r="567" spans="18:22" x14ac:dyDescent="0.2">
      <c r="R567" s="1"/>
      <c r="S567" s="1"/>
      <c r="T567" s="1"/>
      <c r="U567" s="1"/>
      <c r="V567" s="1"/>
    </row>
    <row r="568" spans="18:22" x14ac:dyDescent="0.2">
      <c r="R568" s="1"/>
      <c r="S568" s="1"/>
      <c r="T568" s="1"/>
      <c r="U568" s="1"/>
      <c r="V568" s="1"/>
    </row>
    <row r="569" spans="18:22" x14ac:dyDescent="0.2">
      <c r="R569" s="1"/>
      <c r="S569" s="1"/>
      <c r="T569" s="1"/>
      <c r="U569" s="1"/>
      <c r="V569" s="1"/>
    </row>
    <row r="570" spans="18:22" x14ac:dyDescent="0.2">
      <c r="R570" s="1"/>
      <c r="S570" s="1"/>
      <c r="T570" s="1"/>
      <c r="U570" s="1"/>
      <c r="V570" s="1"/>
    </row>
    <row r="571" spans="18:22" x14ac:dyDescent="0.2">
      <c r="R571" s="1"/>
      <c r="S571" s="1"/>
      <c r="T571" s="1"/>
      <c r="U571" s="1"/>
      <c r="V571" s="1"/>
    </row>
    <row r="572" spans="18:22" x14ac:dyDescent="0.2">
      <c r="R572" s="1"/>
      <c r="S572" s="1"/>
      <c r="T572" s="1"/>
      <c r="U572" s="1"/>
      <c r="V572" s="1"/>
    </row>
    <row r="573" spans="18:22" x14ac:dyDescent="0.2">
      <c r="R573" s="1"/>
      <c r="S573" s="1"/>
      <c r="T573" s="1"/>
      <c r="U573" s="1"/>
      <c r="V573" s="1"/>
    </row>
    <row r="574" spans="18:22" x14ac:dyDescent="0.2">
      <c r="R574" s="1"/>
      <c r="S574" s="1"/>
      <c r="T574" s="1"/>
      <c r="U574" s="1"/>
      <c r="V574" s="1"/>
    </row>
    <row r="575" spans="18:22" x14ac:dyDescent="0.2">
      <c r="R575" s="1"/>
      <c r="S575" s="1"/>
      <c r="T575" s="1"/>
      <c r="U575" s="1"/>
      <c r="V575" s="1"/>
    </row>
    <row r="576" spans="18:22" x14ac:dyDescent="0.2">
      <c r="R576" s="1"/>
      <c r="S576" s="1"/>
      <c r="T576" s="1"/>
      <c r="U576" s="1"/>
      <c r="V576" s="1"/>
    </row>
    <row r="577" spans="18:22" x14ac:dyDescent="0.2">
      <c r="R577" s="1"/>
      <c r="S577" s="1"/>
      <c r="T577" s="1"/>
      <c r="U577" s="1"/>
      <c r="V577" s="1"/>
    </row>
    <row r="578" spans="18:22" x14ac:dyDescent="0.2">
      <c r="R578" s="1"/>
      <c r="S578" s="1"/>
      <c r="T578" s="1"/>
      <c r="U578" s="1"/>
      <c r="V578" s="1"/>
    </row>
    <row r="579" spans="18:22" x14ac:dyDescent="0.2">
      <c r="R579" s="1"/>
      <c r="S579" s="1"/>
      <c r="T579" s="1"/>
      <c r="U579" s="1"/>
      <c r="V579" s="1"/>
    </row>
    <row r="580" spans="18:22" x14ac:dyDescent="0.2">
      <c r="R580" s="1"/>
      <c r="S580" s="1"/>
      <c r="T580" s="1"/>
      <c r="U580" s="1"/>
      <c r="V580" s="1"/>
    </row>
    <row r="581" spans="18:22" x14ac:dyDescent="0.2">
      <c r="R581" s="1"/>
      <c r="S581" s="1"/>
      <c r="T581" s="1"/>
      <c r="U581" s="1"/>
      <c r="V581" s="1"/>
    </row>
    <row r="582" spans="18:22" x14ac:dyDescent="0.2">
      <c r="R582" s="1"/>
      <c r="S582" s="1"/>
      <c r="T582" s="1"/>
      <c r="U582" s="1"/>
      <c r="V582" s="1"/>
    </row>
    <row r="583" spans="18:22" x14ac:dyDescent="0.2">
      <c r="R583" s="1"/>
      <c r="S583" s="1"/>
      <c r="T583" s="1"/>
      <c r="U583" s="1"/>
      <c r="V583" s="1"/>
    </row>
    <row r="584" spans="18:22" x14ac:dyDescent="0.2">
      <c r="R584" s="1"/>
      <c r="S584" s="1"/>
      <c r="T584" s="1"/>
      <c r="U584" s="1"/>
      <c r="V584" s="1"/>
    </row>
    <row r="585" spans="18:22" x14ac:dyDescent="0.2">
      <c r="R585" s="1"/>
      <c r="S585" s="1"/>
      <c r="T585" s="1"/>
      <c r="U585" s="1"/>
      <c r="V585" s="1"/>
    </row>
    <row r="586" spans="18:22" x14ac:dyDescent="0.2">
      <c r="R586" s="1"/>
      <c r="S586" s="1"/>
      <c r="T586" s="1"/>
      <c r="U586" s="1"/>
      <c r="V586" s="1"/>
    </row>
    <row r="587" spans="18:22" x14ac:dyDescent="0.2">
      <c r="R587" s="1"/>
      <c r="S587" s="1"/>
      <c r="T587" s="1"/>
      <c r="U587" s="1"/>
      <c r="V587" s="1"/>
    </row>
    <row r="588" spans="18:22" x14ac:dyDescent="0.2">
      <c r="R588" s="1"/>
      <c r="S588" s="1"/>
      <c r="T588" s="1"/>
      <c r="U588" s="1"/>
      <c r="V588" s="1"/>
    </row>
    <row r="589" spans="18:22" x14ac:dyDescent="0.2">
      <c r="R589" s="1"/>
      <c r="S589" s="1"/>
      <c r="T589" s="1"/>
      <c r="U589" s="1"/>
      <c r="V589" s="1"/>
    </row>
    <row r="590" spans="18:22" x14ac:dyDescent="0.2">
      <c r="R590" s="1"/>
      <c r="S590" s="1"/>
      <c r="T590" s="1"/>
      <c r="U590" s="1"/>
      <c r="V590" s="1"/>
    </row>
    <row r="591" spans="18:22" x14ac:dyDescent="0.2">
      <c r="R591" s="1"/>
      <c r="S591" s="1"/>
      <c r="T591" s="1"/>
      <c r="U591" s="1"/>
      <c r="V591" s="1"/>
    </row>
    <row r="592" spans="18:22" x14ac:dyDescent="0.2">
      <c r="R592" s="1"/>
      <c r="S592" s="1"/>
      <c r="T592" s="1"/>
      <c r="U592" s="1"/>
      <c r="V592" s="1"/>
    </row>
    <row r="593" spans="18:22" x14ac:dyDescent="0.2">
      <c r="R593" s="1"/>
      <c r="S593" s="1"/>
      <c r="T593" s="1"/>
      <c r="U593" s="1"/>
      <c r="V593" s="1"/>
    </row>
    <row r="594" spans="18:22" x14ac:dyDescent="0.2">
      <c r="R594" s="1"/>
      <c r="S594" s="1"/>
      <c r="T594" s="1"/>
      <c r="U594" s="1"/>
      <c r="V594" s="1"/>
    </row>
    <row r="595" spans="18:22" x14ac:dyDescent="0.2">
      <c r="R595" s="1"/>
      <c r="S595" s="1"/>
      <c r="T595" s="1"/>
      <c r="U595" s="1"/>
      <c r="V595" s="1"/>
    </row>
    <row r="596" spans="18:22" x14ac:dyDescent="0.2">
      <c r="R596" s="1"/>
      <c r="S596" s="1"/>
      <c r="T596" s="1"/>
      <c r="U596" s="1"/>
      <c r="V596" s="1"/>
    </row>
    <row r="597" spans="18:22" x14ac:dyDescent="0.2">
      <c r="R597" s="1"/>
      <c r="S597" s="1"/>
      <c r="T597" s="1"/>
      <c r="U597" s="1"/>
      <c r="V597" s="1"/>
    </row>
    <row r="598" spans="18:22" x14ac:dyDescent="0.2">
      <c r="R598" s="1"/>
      <c r="S598" s="1"/>
      <c r="T598" s="1"/>
      <c r="U598" s="1"/>
      <c r="V598" s="1"/>
    </row>
    <row r="599" spans="18:22" x14ac:dyDescent="0.2">
      <c r="R599" s="1"/>
      <c r="S599" s="1"/>
      <c r="T599" s="1"/>
      <c r="U599" s="1"/>
      <c r="V599" s="1"/>
    </row>
    <row r="600" spans="18:22" x14ac:dyDescent="0.2">
      <c r="R600" s="1"/>
      <c r="S600" s="1"/>
      <c r="T600" s="1"/>
      <c r="U600" s="1"/>
      <c r="V600" s="1"/>
    </row>
    <row r="601" spans="18:22" x14ac:dyDescent="0.2">
      <c r="R601" s="1"/>
      <c r="S601" s="1"/>
      <c r="T601" s="1"/>
      <c r="U601" s="1"/>
      <c r="V601" s="1"/>
    </row>
    <row r="602" spans="18:22" x14ac:dyDescent="0.2">
      <c r="R602" s="1"/>
      <c r="S602" s="1"/>
      <c r="T602" s="1"/>
      <c r="U602" s="1"/>
      <c r="V602" s="1"/>
    </row>
    <row r="603" spans="18:22" x14ac:dyDescent="0.2">
      <c r="R603" s="1"/>
      <c r="S603" s="1"/>
      <c r="T603" s="1"/>
      <c r="U603" s="1"/>
      <c r="V603" s="1"/>
    </row>
    <row r="604" spans="18:22" x14ac:dyDescent="0.2">
      <c r="R604" s="1"/>
      <c r="S604" s="1"/>
      <c r="T604" s="1"/>
      <c r="U604" s="1"/>
      <c r="V604" s="1"/>
    </row>
    <row r="605" spans="18:22" x14ac:dyDescent="0.2">
      <c r="R605" s="1"/>
      <c r="S605" s="1"/>
      <c r="T605" s="1"/>
      <c r="U605" s="1"/>
      <c r="V605" s="1"/>
    </row>
    <row r="606" spans="18:22" x14ac:dyDescent="0.2">
      <c r="R606" s="1"/>
      <c r="S606" s="1"/>
      <c r="T606" s="1"/>
      <c r="U606" s="1"/>
      <c r="V606" s="1"/>
    </row>
    <row r="607" spans="18:22" x14ac:dyDescent="0.2">
      <c r="R607" s="1"/>
      <c r="S607" s="1"/>
      <c r="T607" s="1"/>
      <c r="U607" s="1"/>
      <c r="V607" s="1"/>
    </row>
    <row r="608" spans="18:22" x14ac:dyDescent="0.2">
      <c r="R608" s="1"/>
      <c r="S608" s="1"/>
      <c r="T608" s="1"/>
      <c r="U608" s="1"/>
      <c r="V608" s="1"/>
    </row>
    <row r="609" spans="18:22" x14ac:dyDescent="0.2">
      <c r="R609" s="1"/>
      <c r="S609" s="1"/>
      <c r="T609" s="1"/>
      <c r="U609" s="1"/>
      <c r="V609" s="1"/>
    </row>
    <row r="610" spans="18:22" x14ac:dyDescent="0.2">
      <c r="R610" s="1"/>
      <c r="S610" s="1"/>
      <c r="T610" s="1"/>
      <c r="U610" s="1"/>
      <c r="V610" s="1"/>
    </row>
    <row r="611" spans="18:22" x14ac:dyDescent="0.2">
      <c r="R611" s="1"/>
      <c r="S611" s="1"/>
      <c r="T611" s="1"/>
      <c r="U611" s="1"/>
      <c r="V611" s="1"/>
    </row>
    <row r="612" spans="18:22" x14ac:dyDescent="0.2">
      <c r="R612" s="1"/>
      <c r="S612" s="1"/>
      <c r="T612" s="1"/>
      <c r="U612" s="1"/>
      <c r="V612" s="1"/>
    </row>
    <row r="613" spans="18:22" x14ac:dyDescent="0.2">
      <c r="R613" s="1"/>
      <c r="S613" s="1"/>
      <c r="T613" s="1"/>
      <c r="U613" s="1"/>
      <c r="V613" s="1"/>
    </row>
    <row r="614" spans="18:22" x14ac:dyDescent="0.2">
      <c r="R614" s="1"/>
      <c r="S614" s="1"/>
      <c r="T614" s="1"/>
      <c r="U614" s="1"/>
      <c r="V614" s="1"/>
    </row>
    <row r="615" spans="18:22" x14ac:dyDescent="0.2">
      <c r="R615" s="1"/>
      <c r="S615" s="1"/>
      <c r="T615" s="1"/>
      <c r="U615" s="1"/>
      <c r="V615" s="1"/>
    </row>
    <row r="616" spans="18:22" x14ac:dyDescent="0.2">
      <c r="R616" s="1"/>
      <c r="S616" s="1"/>
      <c r="T616" s="1"/>
      <c r="U616" s="1"/>
      <c r="V616" s="1"/>
    </row>
    <row r="617" spans="18:22" x14ac:dyDescent="0.2">
      <c r="R617" s="1"/>
      <c r="S617" s="1"/>
      <c r="T617" s="1"/>
      <c r="U617" s="1"/>
      <c r="V617" s="1"/>
    </row>
    <row r="618" spans="18:22" x14ac:dyDescent="0.2">
      <c r="R618" s="1"/>
      <c r="S618" s="1"/>
      <c r="T618" s="1"/>
      <c r="U618" s="1"/>
      <c r="V618" s="1"/>
    </row>
    <row r="619" spans="18:22" x14ac:dyDescent="0.2">
      <c r="R619" s="1"/>
      <c r="S619" s="1"/>
      <c r="T619" s="1"/>
      <c r="U619" s="1"/>
      <c r="V619" s="1"/>
    </row>
    <row r="620" spans="18:22" x14ac:dyDescent="0.2">
      <c r="R620" s="1"/>
      <c r="S620" s="1"/>
      <c r="T620" s="1"/>
      <c r="U620" s="1"/>
      <c r="V620" s="1"/>
    </row>
    <row r="621" spans="18:22" x14ac:dyDescent="0.2">
      <c r="R621" s="1"/>
      <c r="S621" s="1"/>
      <c r="T621" s="1"/>
      <c r="U621" s="1"/>
      <c r="V621" s="1"/>
    </row>
    <row r="622" spans="18:22" x14ac:dyDescent="0.2">
      <c r="R622" s="1"/>
      <c r="S622" s="1"/>
      <c r="T622" s="1"/>
      <c r="U622" s="1"/>
      <c r="V622" s="1"/>
    </row>
    <row r="623" spans="18:22" x14ac:dyDescent="0.2">
      <c r="R623" s="1"/>
      <c r="S623" s="1"/>
      <c r="T623" s="1"/>
      <c r="U623" s="1"/>
      <c r="V623" s="1"/>
    </row>
    <row r="624" spans="18:22" x14ac:dyDescent="0.2">
      <c r="R624" s="1"/>
      <c r="S624" s="1"/>
      <c r="T624" s="1"/>
      <c r="U624" s="1"/>
      <c r="V624" s="1"/>
    </row>
    <row r="625" spans="18:22" x14ac:dyDescent="0.2">
      <c r="R625" s="1"/>
      <c r="S625" s="1"/>
      <c r="T625" s="1"/>
      <c r="U625" s="1"/>
      <c r="V625" s="1"/>
    </row>
    <row r="626" spans="18:22" x14ac:dyDescent="0.2">
      <c r="R626" s="1"/>
      <c r="S626" s="1"/>
      <c r="T626" s="1"/>
      <c r="U626" s="1"/>
      <c r="V626" s="1"/>
    </row>
    <row r="627" spans="18:22" x14ac:dyDescent="0.2">
      <c r="R627" s="1"/>
      <c r="S627" s="1"/>
      <c r="T627" s="1"/>
      <c r="U627" s="1"/>
      <c r="V627" s="1"/>
    </row>
    <row r="628" spans="18:22" x14ac:dyDescent="0.2">
      <c r="R628" s="1"/>
      <c r="S628" s="1"/>
      <c r="T628" s="1"/>
      <c r="U628" s="1"/>
      <c r="V628" s="1"/>
    </row>
    <row r="629" spans="18:22" x14ac:dyDescent="0.2">
      <c r="R629" s="1"/>
      <c r="S629" s="1"/>
      <c r="T629" s="1"/>
      <c r="U629" s="1"/>
      <c r="V629" s="1"/>
    </row>
    <row r="630" spans="18:22" x14ac:dyDescent="0.2">
      <c r="R630" s="1"/>
      <c r="S630" s="1"/>
      <c r="T630" s="1"/>
      <c r="U630" s="1"/>
      <c r="V630" s="1"/>
    </row>
    <row r="631" spans="18:22" x14ac:dyDescent="0.2">
      <c r="R631" s="1"/>
      <c r="S631" s="1"/>
      <c r="T631" s="1"/>
      <c r="U631" s="1"/>
      <c r="V631" s="1"/>
    </row>
    <row r="632" spans="18:22" x14ac:dyDescent="0.2">
      <c r="R632" s="1"/>
      <c r="S632" s="1"/>
      <c r="T632" s="1"/>
      <c r="U632" s="1"/>
      <c r="V632" s="1"/>
    </row>
    <row r="633" spans="18:22" x14ac:dyDescent="0.2">
      <c r="R633" s="1"/>
      <c r="S633" s="1"/>
      <c r="T633" s="1"/>
      <c r="U633" s="1"/>
      <c r="V633" s="1"/>
    </row>
    <row r="634" spans="18:22" x14ac:dyDescent="0.2">
      <c r="R634" s="1"/>
      <c r="S634" s="1"/>
      <c r="T634" s="1"/>
      <c r="U634" s="1"/>
      <c r="V634" s="1"/>
    </row>
    <row r="635" spans="18:22" x14ac:dyDescent="0.2">
      <c r="R635" s="1"/>
      <c r="S635" s="1"/>
      <c r="T635" s="1"/>
      <c r="U635" s="1"/>
      <c r="V635" s="1"/>
    </row>
    <row r="636" spans="18:22" x14ac:dyDescent="0.2">
      <c r="R636" s="1"/>
      <c r="S636" s="1"/>
      <c r="T636" s="1"/>
      <c r="U636" s="1"/>
      <c r="V636" s="1"/>
    </row>
    <row r="637" spans="18:22" x14ac:dyDescent="0.2">
      <c r="R637" s="1"/>
      <c r="S637" s="1"/>
      <c r="T637" s="1"/>
      <c r="U637" s="1"/>
      <c r="V637" s="1"/>
    </row>
    <row r="638" spans="18:22" x14ac:dyDescent="0.2">
      <c r="R638" s="1"/>
      <c r="S638" s="1"/>
      <c r="T638" s="1"/>
      <c r="U638" s="1"/>
      <c r="V638" s="1"/>
    </row>
    <row r="639" spans="18:22" x14ac:dyDescent="0.2">
      <c r="R639" s="1"/>
      <c r="S639" s="1"/>
      <c r="T639" s="1"/>
      <c r="U639" s="1"/>
      <c r="V639" s="1"/>
    </row>
    <row r="640" spans="18:22" x14ac:dyDescent="0.2">
      <c r="R640" s="1"/>
      <c r="S640" s="1"/>
      <c r="T640" s="1"/>
      <c r="U640" s="1"/>
      <c r="V640" s="1"/>
    </row>
    <row r="641" spans="18:22" x14ac:dyDescent="0.2">
      <c r="R641" s="1"/>
      <c r="S641" s="1"/>
      <c r="T641" s="1"/>
      <c r="U641" s="1"/>
      <c r="V641" s="1"/>
    </row>
    <row r="642" spans="18:22" x14ac:dyDescent="0.2">
      <c r="R642" s="1"/>
      <c r="S642" s="1"/>
      <c r="T642" s="1"/>
      <c r="U642" s="1"/>
      <c r="V642" s="1"/>
    </row>
    <row r="643" spans="18:22" x14ac:dyDescent="0.2">
      <c r="R643" s="1"/>
      <c r="S643" s="1"/>
      <c r="T643" s="1"/>
      <c r="U643" s="1"/>
      <c r="V643" s="1"/>
    </row>
    <row r="644" spans="18:22" x14ac:dyDescent="0.2">
      <c r="R644" s="1"/>
      <c r="S644" s="1"/>
      <c r="T644" s="1"/>
      <c r="U644" s="1"/>
      <c r="V644" s="1"/>
    </row>
    <row r="645" spans="18:22" x14ac:dyDescent="0.2">
      <c r="R645" s="1"/>
      <c r="S645" s="1"/>
      <c r="T645" s="1"/>
      <c r="U645" s="1"/>
      <c r="V645" s="1"/>
    </row>
    <row r="646" spans="18:22" x14ac:dyDescent="0.2">
      <c r="R646" s="1"/>
      <c r="S646" s="1"/>
      <c r="T646" s="1"/>
      <c r="U646" s="1"/>
      <c r="V646" s="1"/>
    </row>
    <row r="647" spans="18:22" x14ac:dyDescent="0.2">
      <c r="R647" s="1"/>
      <c r="S647" s="1"/>
      <c r="T647" s="1"/>
      <c r="U647" s="1"/>
      <c r="V647" s="1"/>
    </row>
    <row r="648" spans="18:22" x14ac:dyDescent="0.2">
      <c r="R648" s="1"/>
      <c r="S648" s="1"/>
      <c r="T648" s="1"/>
      <c r="U648" s="1"/>
      <c r="V648" s="1"/>
    </row>
    <row r="649" spans="18:22" x14ac:dyDescent="0.2">
      <c r="R649" s="1"/>
      <c r="S649" s="1"/>
      <c r="T649" s="1"/>
      <c r="U649" s="1"/>
      <c r="V649" s="1"/>
    </row>
    <row r="650" spans="18:22" x14ac:dyDescent="0.2">
      <c r="R650" s="1"/>
      <c r="S650" s="1"/>
      <c r="T650" s="1"/>
      <c r="U650" s="1"/>
      <c r="V650" s="1"/>
    </row>
    <row r="651" spans="18:22" x14ac:dyDescent="0.2">
      <c r="R651" s="1"/>
      <c r="S651" s="1"/>
      <c r="T651" s="1"/>
      <c r="U651" s="1"/>
      <c r="V651" s="1"/>
    </row>
    <row r="652" spans="18:22" x14ac:dyDescent="0.2">
      <c r="R652" s="1"/>
      <c r="S652" s="1"/>
      <c r="T652" s="1"/>
      <c r="U652" s="1"/>
      <c r="V652" s="1"/>
    </row>
    <row r="653" spans="18:22" x14ac:dyDescent="0.2">
      <c r="R653" s="1"/>
      <c r="S653" s="1"/>
      <c r="T653" s="1"/>
      <c r="U653" s="1"/>
      <c r="V653" s="1"/>
    </row>
    <row r="654" spans="18:22" x14ac:dyDescent="0.2">
      <c r="R654" s="1"/>
      <c r="S654" s="1"/>
      <c r="T654" s="1"/>
      <c r="U654" s="1"/>
      <c r="V654" s="1"/>
    </row>
    <row r="655" spans="18:22" x14ac:dyDescent="0.2">
      <c r="R655" s="1"/>
      <c r="S655" s="1"/>
      <c r="T655" s="1"/>
      <c r="U655" s="1"/>
      <c r="V655" s="1"/>
    </row>
    <row r="656" spans="18:22" x14ac:dyDescent="0.2">
      <c r="R656" s="1"/>
      <c r="S656" s="1"/>
      <c r="T656" s="1"/>
      <c r="U656" s="1"/>
      <c r="V656" s="1"/>
    </row>
    <row r="657" spans="18:22" x14ac:dyDescent="0.2">
      <c r="R657" s="1"/>
      <c r="S657" s="1"/>
      <c r="T657" s="1"/>
      <c r="U657" s="1"/>
      <c r="V657" s="1"/>
    </row>
    <row r="658" spans="18:22" x14ac:dyDescent="0.2">
      <c r="R658" s="1"/>
      <c r="S658" s="1"/>
      <c r="T658" s="1"/>
      <c r="U658" s="1"/>
      <c r="V658" s="1"/>
    </row>
    <row r="659" spans="18:22" x14ac:dyDescent="0.2">
      <c r="R659" s="1"/>
      <c r="S659" s="1"/>
      <c r="T659" s="1"/>
      <c r="U659" s="1"/>
      <c r="V659" s="1"/>
    </row>
    <row r="660" spans="18:22" x14ac:dyDescent="0.2">
      <c r="R660" s="1"/>
      <c r="S660" s="1"/>
      <c r="T660" s="1"/>
      <c r="U660" s="1"/>
      <c r="V660" s="1"/>
    </row>
    <row r="661" spans="18:22" x14ac:dyDescent="0.2">
      <c r="R661" s="1"/>
      <c r="S661" s="1"/>
      <c r="T661" s="1"/>
      <c r="U661" s="1"/>
      <c r="V661" s="1"/>
    </row>
    <row r="662" spans="18:22" x14ac:dyDescent="0.2">
      <c r="R662" s="1"/>
      <c r="S662" s="1"/>
      <c r="T662" s="1"/>
      <c r="U662" s="1"/>
      <c r="V662" s="1"/>
    </row>
    <row r="663" spans="18:22" x14ac:dyDescent="0.2">
      <c r="R663" s="1"/>
      <c r="S663" s="1"/>
      <c r="T663" s="1"/>
      <c r="U663" s="1"/>
      <c r="V663" s="1"/>
    </row>
    <row r="664" spans="18:22" x14ac:dyDescent="0.2">
      <c r="R664" s="1"/>
      <c r="S664" s="1"/>
      <c r="T664" s="1"/>
      <c r="U664" s="1"/>
      <c r="V664" s="1"/>
    </row>
    <row r="665" spans="18:22" x14ac:dyDescent="0.2">
      <c r="R665" s="1"/>
      <c r="S665" s="1"/>
      <c r="T665" s="1"/>
      <c r="U665" s="1"/>
      <c r="V665" s="1"/>
    </row>
    <row r="666" spans="18:22" x14ac:dyDescent="0.2">
      <c r="R666" s="1"/>
      <c r="S666" s="1"/>
      <c r="T666" s="1"/>
      <c r="U666" s="1"/>
      <c r="V666" s="1"/>
    </row>
    <row r="667" spans="18:22" x14ac:dyDescent="0.2">
      <c r="R667" s="1"/>
      <c r="S667" s="1"/>
      <c r="T667" s="1"/>
      <c r="U667" s="1"/>
      <c r="V667" s="1"/>
    </row>
    <row r="668" spans="18:22" x14ac:dyDescent="0.2">
      <c r="R668" s="1"/>
      <c r="S668" s="1"/>
      <c r="T668" s="1"/>
      <c r="U668" s="1"/>
      <c r="V668" s="1"/>
    </row>
    <row r="669" spans="18:22" x14ac:dyDescent="0.2">
      <c r="R669" s="1"/>
      <c r="S669" s="1"/>
      <c r="T669" s="1"/>
      <c r="U669" s="1"/>
      <c r="V669" s="1"/>
    </row>
    <row r="670" spans="18:22" x14ac:dyDescent="0.2">
      <c r="R670" s="1"/>
      <c r="S670" s="1"/>
      <c r="T670" s="1"/>
      <c r="U670" s="1"/>
      <c r="V670" s="1"/>
    </row>
    <row r="671" spans="18:22" x14ac:dyDescent="0.2">
      <c r="R671" s="1"/>
      <c r="S671" s="1"/>
      <c r="T671" s="1"/>
      <c r="U671" s="1"/>
      <c r="V671" s="1"/>
    </row>
    <row r="672" spans="18:22" x14ac:dyDescent="0.2">
      <c r="R672" s="1"/>
      <c r="S672" s="1"/>
      <c r="T672" s="1"/>
      <c r="U672" s="1"/>
      <c r="V672" s="1"/>
    </row>
    <row r="673" spans="18:22" x14ac:dyDescent="0.2">
      <c r="R673" s="1"/>
      <c r="S673" s="1"/>
      <c r="T673" s="1"/>
      <c r="U673" s="1"/>
      <c r="V673" s="1"/>
    </row>
    <row r="674" spans="18:22" x14ac:dyDescent="0.2">
      <c r="R674" s="1"/>
      <c r="S674" s="1"/>
      <c r="T674" s="1"/>
      <c r="U674" s="1"/>
      <c r="V674" s="1"/>
    </row>
    <row r="675" spans="18:22" x14ac:dyDescent="0.2">
      <c r="R675" s="1"/>
      <c r="S675" s="1"/>
      <c r="T675" s="1"/>
      <c r="U675" s="1"/>
      <c r="V675" s="1"/>
    </row>
    <row r="676" spans="18:22" x14ac:dyDescent="0.2">
      <c r="R676" s="1"/>
      <c r="S676" s="1"/>
      <c r="T676" s="1"/>
      <c r="U676" s="1"/>
      <c r="V676" s="1"/>
    </row>
    <row r="677" spans="18:22" x14ac:dyDescent="0.2">
      <c r="R677" s="1"/>
      <c r="S677" s="1"/>
      <c r="T677" s="1"/>
      <c r="U677" s="1"/>
      <c r="V677" s="1"/>
    </row>
    <row r="678" spans="18:22" x14ac:dyDescent="0.2">
      <c r="R678" s="1"/>
      <c r="S678" s="1"/>
      <c r="T678" s="1"/>
      <c r="U678" s="1"/>
      <c r="V678" s="1"/>
    </row>
    <row r="679" spans="18:22" x14ac:dyDescent="0.2">
      <c r="R679" s="1"/>
      <c r="S679" s="1"/>
      <c r="T679" s="1"/>
      <c r="U679" s="1"/>
      <c r="V679" s="1"/>
    </row>
    <row r="680" spans="18:22" x14ac:dyDescent="0.2">
      <c r="R680" s="1"/>
      <c r="S680" s="1"/>
      <c r="T680" s="1"/>
      <c r="U680" s="1"/>
      <c r="V680" s="1"/>
    </row>
    <row r="681" spans="18:22" x14ac:dyDescent="0.2">
      <c r="R681" s="1"/>
      <c r="S681" s="1"/>
      <c r="T681" s="1"/>
      <c r="U681" s="1"/>
      <c r="V681" s="1"/>
    </row>
    <row r="682" spans="18:22" x14ac:dyDescent="0.2">
      <c r="R682" s="1"/>
      <c r="S682" s="1"/>
      <c r="T682" s="1"/>
      <c r="U682" s="1"/>
      <c r="V682" s="1"/>
    </row>
    <row r="683" spans="18:22" x14ac:dyDescent="0.2">
      <c r="R683" s="1"/>
      <c r="S683" s="1"/>
      <c r="T683" s="1"/>
      <c r="U683" s="1"/>
      <c r="V683" s="1"/>
    </row>
    <row r="684" spans="18:22" x14ac:dyDescent="0.2">
      <c r="R684" s="1"/>
      <c r="S684" s="1"/>
      <c r="T684" s="1"/>
      <c r="U684" s="1"/>
      <c r="V684" s="1"/>
    </row>
    <row r="685" spans="18:22" x14ac:dyDescent="0.2">
      <c r="R685" s="1"/>
      <c r="S685" s="1"/>
      <c r="T685" s="1"/>
      <c r="U685" s="1"/>
      <c r="V685" s="1"/>
    </row>
    <row r="686" spans="18:22" x14ac:dyDescent="0.2">
      <c r="R686" s="1"/>
      <c r="S686" s="1"/>
      <c r="T686" s="1"/>
      <c r="U686" s="1"/>
      <c r="V686" s="1"/>
    </row>
    <row r="687" spans="18:22" x14ac:dyDescent="0.2">
      <c r="R687" s="1"/>
      <c r="S687" s="1"/>
      <c r="T687" s="1"/>
      <c r="U687" s="1"/>
      <c r="V687" s="1"/>
    </row>
    <row r="688" spans="18:22" x14ac:dyDescent="0.2">
      <c r="R688" s="1"/>
      <c r="S688" s="1"/>
      <c r="T688" s="1"/>
      <c r="U688" s="1"/>
      <c r="V688" s="1"/>
    </row>
    <row r="689" spans="18:22" x14ac:dyDescent="0.2">
      <c r="R689" s="1"/>
      <c r="S689" s="1"/>
      <c r="T689" s="1"/>
      <c r="U689" s="1"/>
      <c r="V689" s="1"/>
    </row>
    <row r="690" spans="18:22" x14ac:dyDescent="0.2">
      <c r="R690" s="1"/>
      <c r="S690" s="1"/>
      <c r="T690" s="1"/>
      <c r="U690" s="1"/>
      <c r="V690" s="1"/>
    </row>
    <row r="691" spans="18:22" x14ac:dyDescent="0.2">
      <c r="R691" s="1"/>
      <c r="S691" s="1"/>
      <c r="T691" s="1"/>
      <c r="U691" s="1"/>
      <c r="V691" s="1"/>
    </row>
    <row r="692" spans="18:22" x14ac:dyDescent="0.2">
      <c r="R692" s="1"/>
      <c r="S692" s="1"/>
      <c r="T692" s="1"/>
      <c r="U692" s="1"/>
      <c r="V692" s="1"/>
    </row>
    <row r="693" spans="18:22" x14ac:dyDescent="0.2">
      <c r="R693" s="1"/>
      <c r="S693" s="1"/>
      <c r="T693" s="1"/>
      <c r="U693" s="1"/>
      <c r="V693" s="1"/>
    </row>
    <row r="694" spans="18:22" x14ac:dyDescent="0.2">
      <c r="R694" s="1"/>
      <c r="S694" s="1"/>
      <c r="T694" s="1"/>
      <c r="U694" s="1"/>
      <c r="V694" s="1"/>
    </row>
    <row r="695" spans="18:22" x14ac:dyDescent="0.2">
      <c r="R695" s="1"/>
      <c r="S695" s="1"/>
      <c r="T695" s="1"/>
      <c r="U695" s="1"/>
      <c r="V695" s="1"/>
    </row>
    <row r="696" spans="18:22" x14ac:dyDescent="0.2">
      <c r="R696" s="1"/>
      <c r="S696" s="1"/>
      <c r="T696" s="1"/>
      <c r="U696" s="1"/>
      <c r="V696" s="1"/>
    </row>
    <row r="697" spans="18:22" x14ac:dyDescent="0.2">
      <c r="R697" s="1"/>
      <c r="S697" s="1"/>
      <c r="T697" s="1"/>
      <c r="U697" s="1"/>
      <c r="V697" s="1"/>
    </row>
    <row r="698" spans="18:22" x14ac:dyDescent="0.2">
      <c r="R698" s="1"/>
      <c r="S698" s="1"/>
      <c r="T698" s="1"/>
      <c r="U698" s="1"/>
      <c r="V698" s="1"/>
    </row>
    <row r="699" spans="18:22" x14ac:dyDescent="0.2">
      <c r="R699" s="1"/>
      <c r="S699" s="1"/>
      <c r="T699" s="1"/>
      <c r="U699" s="1"/>
      <c r="V699" s="1"/>
    </row>
    <row r="700" spans="18:22" x14ac:dyDescent="0.2">
      <c r="R700" s="1"/>
      <c r="S700" s="1"/>
      <c r="T700" s="1"/>
      <c r="U700" s="1"/>
      <c r="V700" s="1"/>
    </row>
    <row r="701" spans="18:22" x14ac:dyDescent="0.2">
      <c r="R701" s="1"/>
      <c r="S701" s="1"/>
      <c r="T701" s="1"/>
      <c r="U701" s="1"/>
      <c r="V701" s="1"/>
    </row>
    <row r="702" spans="18:22" x14ac:dyDescent="0.2">
      <c r="R702" s="1"/>
      <c r="S702" s="1"/>
      <c r="T702" s="1"/>
      <c r="U702" s="1"/>
      <c r="V702" s="1"/>
    </row>
    <row r="703" spans="18:22" x14ac:dyDescent="0.2">
      <c r="R703" s="1"/>
      <c r="S703" s="1"/>
      <c r="T703" s="1"/>
      <c r="U703" s="1"/>
      <c r="V703" s="1"/>
    </row>
    <row r="704" spans="18:22" x14ac:dyDescent="0.2">
      <c r="R704" s="1"/>
      <c r="S704" s="1"/>
      <c r="T704" s="1"/>
      <c r="U704" s="1"/>
      <c r="V704" s="1"/>
    </row>
    <row r="705" spans="18:22" x14ac:dyDescent="0.2">
      <c r="R705" s="1"/>
      <c r="S705" s="1"/>
      <c r="T705" s="1"/>
      <c r="U705" s="1"/>
      <c r="V705" s="1"/>
    </row>
    <row r="706" spans="18:22" x14ac:dyDescent="0.2">
      <c r="R706" s="1"/>
      <c r="S706" s="1"/>
      <c r="T706" s="1"/>
      <c r="U706" s="1"/>
      <c r="V706" s="1"/>
    </row>
    <row r="707" spans="18:22" x14ac:dyDescent="0.2">
      <c r="R707" s="1"/>
      <c r="S707" s="1"/>
      <c r="T707" s="1"/>
      <c r="U707" s="1"/>
      <c r="V707" s="1"/>
    </row>
    <row r="708" spans="18:22" x14ac:dyDescent="0.2">
      <c r="R708" s="1"/>
      <c r="S708" s="1"/>
      <c r="T708" s="1"/>
      <c r="U708" s="1"/>
      <c r="V708" s="1"/>
    </row>
    <row r="709" spans="18:22" x14ac:dyDescent="0.2">
      <c r="R709" s="1"/>
      <c r="S709" s="1"/>
      <c r="T709" s="1"/>
      <c r="U709" s="1"/>
      <c r="V709" s="1"/>
    </row>
    <row r="710" spans="18:22" x14ac:dyDescent="0.2">
      <c r="R710" s="1"/>
      <c r="S710" s="1"/>
      <c r="T710" s="1"/>
      <c r="U710" s="1"/>
      <c r="V710" s="1"/>
    </row>
    <row r="711" spans="18:22" x14ac:dyDescent="0.2">
      <c r="R711" s="1"/>
      <c r="S711" s="1"/>
      <c r="T711" s="1"/>
      <c r="U711" s="1"/>
      <c r="V711" s="1"/>
    </row>
    <row r="712" spans="18:22" x14ac:dyDescent="0.2">
      <c r="R712" s="1"/>
      <c r="S712" s="1"/>
      <c r="T712" s="1"/>
      <c r="U712" s="1"/>
      <c r="V712" s="1"/>
    </row>
    <row r="713" spans="18:22" x14ac:dyDescent="0.2">
      <c r="R713" s="1"/>
      <c r="S713" s="1"/>
      <c r="T713" s="1"/>
      <c r="U713" s="1"/>
      <c r="V713" s="1"/>
    </row>
    <row r="714" spans="18:22" x14ac:dyDescent="0.2">
      <c r="R714" s="1"/>
      <c r="S714" s="1"/>
      <c r="T714" s="1"/>
      <c r="U714" s="1"/>
      <c r="V714" s="1"/>
    </row>
    <row r="715" spans="18:22" x14ac:dyDescent="0.2">
      <c r="R715" s="1"/>
      <c r="S715" s="1"/>
      <c r="T715" s="1"/>
      <c r="U715" s="1"/>
      <c r="V715" s="1"/>
    </row>
    <row r="716" spans="18:22" x14ac:dyDescent="0.2">
      <c r="R716" s="1"/>
      <c r="S716" s="1"/>
      <c r="T716" s="1"/>
      <c r="U716" s="1"/>
      <c r="V716" s="1"/>
    </row>
    <row r="717" spans="18:22" x14ac:dyDescent="0.2">
      <c r="R717" s="1"/>
      <c r="S717" s="1"/>
      <c r="T717" s="1"/>
      <c r="U717" s="1"/>
      <c r="V717" s="1"/>
    </row>
    <row r="718" spans="18:22" x14ac:dyDescent="0.2">
      <c r="R718" s="1"/>
      <c r="S718" s="1"/>
      <c r="T718" s="1"/>
      <c r="U718" s="1"/>
      <c r="V718" s="1"/>
    </row>
    <row r="719" spans="18:22" x14ac:dyDescent="0.2">
      <c r="R719" s="1"/>
      <c r="S719" s="1"/>
      <c r="T719" s="1"/>
      <c r="U719" s="1"/>
      <c r="V719" s="1"/>
    </row>
    <row r="720" spans="18:22" x14ac:dyDescent="0.2">
      <c r="R720" s="1"/>
      <c r="S720" s="1"/>
      <c r="T720" s="1"/>
      <c r="U720" s="1"/>
      <c r="V720" s="1"/>
    </row>
    <row r="721" spans="18:22" x14ac:dyDescent="0.2">
      <c r="R721" s="1"/>
      <c r="S721" s="1"/>
      <c r="T721" s="1"/>
      <c r="U721" s="1"/>
      <c r="V721" s="1"/>
    </row>
    <row r="722" spans="18:22" x14ac:dyDescent="0.2">
      <c r="R722" s="1"/>
      <c r="S722" s="1"/>
      <c r="T722" s="1"/>
      <c r="U722" s="1"/>
      <c r="V722" s="1"/>
    </row>
    <row r="723" spans="18:22" x14ac:dyDescent="0.2">
      <c r="R723" s="1"/>
      <c r="S723" s="1"/>
      <c r="T723" s="1"/>
      <c r="U723" s="1"/>
      <c r="V723" s="1"/>
    </row>
    <row r="724" spans="18:22" x14ac:dyDescent="0.2">
      <c r="R724" s="1"/>
      <c r="S724" s="1"/>
      <c r="T724" s="1"/>
      <c r="U724" s="1"/>
      <c r="V724" s="1"/>
    </row>
    <row r="725" spans="18:22" x14ac:dyDescent="0.2">
      <c r="R725" s="1"/>
      <c r="S725" s="1"/>
      <c r="T725" s="1"/>
      <c r="U725" s="1"/>
      <c r="V725" s="1"/>
    </row>
    <row r="726" spans="18:22" x14ac:dyDescent="0.2">
      <c r="R726" s="1"/>
      <c r="S726" s="1"/>
      <c r="T726" s="1"/>
      <c r="U726" s="1"/>
      <c r="V726" s="1"/>
    </row>
    <row r="727" spans="18:22" x14ac:dyDescent="0.2">
      <c r="R727" s="1"/>
      <c r="S727" s="1"/>
      <c r="T727" s="1"/>
      <c r="U727" s="1"/>
      <c r="V727" s="1"/>
    </row>
    <row r="728" spans="18:22" x14ac:dyDescent="0.2">
      <c r="R728" s="1"/>
      <c r="S728" s="1"/>
      <c r="T728" s="1"/>
      <c r="U728" s="1"/>
      <c r="V728" s="1"/>
    </row>
    <row r="729" spans="18:22" x14ac:dyDescent="0.2">
      <c r="R729" s="1"/>
      <c r="S729" s="1"/>
      <c r="T729" s="1"/>
      <c r="U729" s="1"/>
      <c r="V729" s="1"/>
    </row>
    <row r="730" spans="18:22" x14ac:dyDescent="0.2">
      <c r="R730" s="1"/>
      <c r="S730" s="1"/>
      <c r="T730" s="1"/>
      <c r="U730" s="1"/>
      <c r="V730" s="1"/>
    </row>
    <row r="731" spans="18:22" x14ac:dyDescent="0.2">
      <c r="R731" s="1"/>
      <c r="S731" s="1"/>
      <c r="T731" s="1"/>
      <c r="U731" s="1"/>
      <c r="V731" s="1"/>
    </row>
    <row r="732" spans="18:22" x14ac:dyDescent="0.2">
      <c r="R732" s="1"/>
      <c r="S732" s="1"/>
      <c r="T732" s="1"/>
      <c r="U732" s="1"/>
      <c r="V732" s="1"/>
    </row>
    <row r="733" spans="18:22" x14ac:dyDescent="0.2">
      <c r="R733" s="1"/>
      <c r="S733" s="1"/>
      <c r="T733" s="1"/>
      <c r="U733" s="1"/>
      <c r="V733" s="1"/>
    </row>
    <row r="734" spans="18:22" x14ac:dyDescent="0.2">
      <c r="R734" s="1"/>
      <c r="S734" s="1"/>
      <c r="T734" s="1"/>
      <c r="U734" s="1"/>
      <c r="V734" s="1"/>
    </row>
    <row r="735" spans="18:22" x14ac:dyDescent="0.2">
      <c r="R735" s="1"/>
      <c r="S735" s="1"/>
      <c r="T735" s="1"/>
      <c r="U735" s="1"/>
      <c r="V735" s="1"/>
    </row>
    <row r="736" spans="18:22" x14ac:dyDescent="0.2">
      <c r="R736" s="1"/>
      <c r="S736" s="1"/>
      <c r="T736" s="1"/>
      <c r="U736" s="1"/>
      <c r="V736" s="1"/>
    </row>
    <row r="737" spans="18:22" x14ac:dyDescent="0.2">
      <c r="R737" s="1"/>
      <c r="S737" s="1"/>
      <c r="T737" s="1"/>
      <c r="U737" s="1"/>
      <c r="V737" s="1"/>
    </row>
    <row r="738" spans="18:22" x14ac:dyDescent="0.2">
      <c r="R738" s="1"/>
      <c r="S738" s="1"/>
      <c r="T738" s="1"/>
      <c r="U738" s="1"/>
      <c r="V738" s="1"/>
    </row>
    <row r="739" spans="18:22" x14ac:dyDescent="0.2">
      <c r="R739" s="1"/>
      <c r="S739" s="1"/>
      <c r="T739" s="1"/>
      <c r="U739" s="1"/>
      <c r="V739" s="1"/>
    </row>
    <row r="740" spans="18:22" x14ac:dyDescent="0.2">
      <c r="R740" s="1"/>
      <c r="S740" s="1"/>
      <c r="T740" s="1"/>
      <c r="U740" s="1"/>
      <c r="V740" s="1"/>
    </row>
    <row r="741" spans="18:22" x14ac:dyDescent="0.2">
      <c r="R741" s="1"/>
      <c r="S741" s="1"/>
      <c r="T741" s="1"/>
      <c r="U741" s="1"/>
      <c r="V741" s="1"/>
    </row>
    <row r="742" spans="18:22" x14ac:dyDescent="0.2">
      <c r="R742" s="1"/>
      <c r="S742" s="1"/>
      <c r="T742" s="1"/>
      <c r="U742" s="1"/>
      <c r="V742" s="1"/>
    </row>
    <row r="743" spans="18:22" x14ac:dyDescent="0.2">
      <c r="R743" s="1"/>
      <c r="S743" s="1"/>
      <c r="T743" s="1"/>
      <c r="U743" s="1"/>
      <c r="V743" s="1"/>
    </row>
    <row r="744" spans="18:22" x14ac:dyDescent="0.2">
      <c r="R744" s="1"/>
      <c r="S744" s="1"/>
      <c r="T744" s="1"/>
      <c r="U744" s="1"/>
      <c r="V744" s="1"/>
    </row>
    <row r="745" spans="18:22" x14ac:dyDescent="0.2">
      <c r="R745" s="1"/>
      <c r="S745" s="1"/>
      <c r="T745" s="1"/>
      <c r="U745" s="1"/>
      <c r="V745" s="1"/>
    </row>
    <row r="746" spans="18:22" x14ac:dyDescent="0.2">
      <c r="R746" s="1"/>
      <c r="S746" s="1"/>
      <c r="T746" s="1"/>
      <c r="U746" s="1"/>
      <c r="V746" s="1"/>
    </row>
    <row r="747" spans="18:22" x14ac:dyDescent="0.2">
      <c r="R747" s="1"/>
      <c r="S747" s="1"/>
      <c r="T747" s="1"/>
      <c r="U747" s="1"/>
      <c r="V747" s="1"/>
    </row>
    <row r="748" spans="18:22" x14ac:dyDescent="0.2">
      <c r="R748" s="1"/>
      <c r="S748" s="1"/>
      <c r="T748" s="1"/>
      <c r="U748" s="1"/>
      <c r="V748" s="1"/>
    </row>
    <row r="749" spans="18:22" x14ac:dyDescent="0.2">
      <c r="R749" s="1"/>
      <c r="S749" s="1"/>
      <c r="T749" s="1"/>
      <c r="U749" s="1"/>
      <c r="V749" s="1"/>
    </row>
    <row r="750" spans="18:22" x14ac:dyDescent="0.2">
      <c r="R750" s="1"/>
      <c r="S750" s="1"/>
      <c r="T750" s="1"/>
      <c r="U750" s="1"/>
      <c r="V750" s="1"/>
    </row>
    <row r="751" spans="18:22" x14ac:dyDescent="0.2">
      <c r="R751" s="1"/>
      <c r="S751" s="1"/>
      <c r="T751" s="1"/>
      <c r="U751" s="1"/>
      <c r="V751" s="1"/>
    </row>
    <row r="752" spans="18:22" x14ac:dyDescent="0.2">
      <c r="R752" s="1"/>
      <c r="S752" s="1"/>
      <c r="T752" s="1"/>
      <c r="U752" s="1"/>
      <c r="V752" s="1"/>
    </row>
    <row r="753" spans="18:22" x14ac:dyDescent="0.2">
      <c r="R753" s="1"/>
      <c r="S753" s="1"/>
      <c r="T753" s="1"/>
      <c r="U753" s="1"/>
      <c r="V753" s="1"/>
    </row>
    <row r="754" spans="18:22" x14ac:dyDescent="0.2">
      <c r="R754" s="1"/>
      <c r="S754" s="1"/>
      <c r="T754" s="1"/>
      <c r="U754" s="1"/>
      <c r="V754" s="1"/>
    </row>
    <row r="755" spans="18:22" x14ac:dyDescent="0.2">
      <c r="R755" s="1"/>
      <c r="S755" s="1"/>
      <c r="T755" s="1"/>
      <c r="U755" s="1"/>
      <c r="V755" s="1"/>
    </row>
    <row r="756" spans="18:22" x14ac:dyDescent="0.2">
      <c r="R756" s="1"/>
      <c r="S756" s="1"/>
      <c r="T756" s="1"/>
      <c r="U756" s="1"/>
      <c r="V756" s="1"/>
    </row>
    <row r="757" spans="18:22" x14ac:dyDescent="0.2">
      <c r="R757" s="1"/>
      <c r="S757" s="1"/>
      <c r="T757" s="1"/>
      <c r="U757" s="1"/>
      <c r="V757" s="1"/>
    </row>
    <row r="758" spans="18:22" x14ac:dyDescent="0.2">
      <c r="R758" s="1"/>
      <c r="S758" s="1"/>
      <c r="T758" s="1"/>
      <c r="U758" s="1"/>
      <c r="V758" s="1"/>
    </row>
    <row r="759" spans="18:22" x14ac:dyDescent="0.2">
      <c r="R759" s="1"/>
      <c r="S759" s="1"/>
      <c r="T759" s="1"/>
      <c r="U759" s="1"/>
      <c r="V759" s="1"/>
    </row>
    <row r="760" spans="18:22" x14ac:dyDescent="0.2">
      <c r="R760" s="1"/>
      <c r="S760" s="1"/>
      <c r="T760" s="1"/>
      <c r="U760" s="1"/>
      <c r="V760" s="1"/>
    </row>
    <row r="761" spans="18:22" x14ac:dyDescent="0.2">
      <c r="R761" s="1"/>
      <c r="S761" s="1"/>
      <c r="T761" s="1"/>
      <c r="U761" s="1"/>
      <c r="V761" s="1"/>
    </row>
    <row r="762" spans="18:22" x14ac:dyDescent="0.2">
      <c r="R762" s="1"/>
      <c r="S762" s="1"/>
      <c r="T762" s="1"/>
      <c r="U762" s="1"/>
      <c r="V762" s="1"/>
    </row>
  </sheetData>
  <mergeCells count="265">
    <mergeCell ref="X20:Z20"/>
    <mergeCell ref="AA17:AC17"/>
    <mergeCell ref="AJ13:AL13"/>
    <mergeCell ref="AG15:AI15"/>
    <mergeCell ref="AD15:AF15"/>
    <mergeCell ref="AG14:AI14"/>
    <mergeCell ref="X18:Z18"/>
    <mergeCell ref="X15:Z15"/>
    <mergeCell ref="AA14:AC14"/>
    <mergeCell ref="AD18:AF18"/>
    <mergeCell ref="AG18:AI18"/>
    <mergeCell ref="AD17:AF17"/>
    <mergeCell ref="X16:Z16"/>
    <mergeCell ref="X17:Z17"/>
    <mergeCell ref="AA18:AC18"/>
    <mergeCell ref="AD13:AF13"/>
    <mergeCell ref="AG13:AI13"/>
    <mergeCell ref="AD14:AF14"/>
    <mergeCell ref="AJ20:AL20"/>
    <mergeCell ref="AD19:AF19"/>
    <mergeCell ref="AA20:AC20"/>
    <mergeCell ref="AA16:AC16"/>
    <mergeCell ref="AY20:BA20"/>
    <mergeCell ref="BB20:BD20"/>
    <mergeCell ref="AP20:AR20"/>
    <mergeCell ref="AP19:AR19"/>
    <mergeCell ref="AS20:AU20"/>
    <mergeCell ref="AS15:AU15"/>
    <mergeCell ref="AS16:AU16"/>
    <mergeCell ref="AP15:AR15"/>
    <mergeCell ref="AM8:AO8"/>
    <mergeCell ref="AS13:AU13"/>
    <mergeCell ref="AP14:AR14"/>
    <mergeCell ref="AS14:AU14"/>
    <mergeCell ref="AM13:AO13"/>
    <mergeCell ref="AM14:AO14"/>
    <mergeCell ref="AP13:AR13"/>
    <mergeCell ref="AP8:AR8"/>
    <mergeCell ref="AS8:AU8"/>
    <mergeCell ref="AP17:AR17"/>
    <mergeCell ref="AP16:AR16"/>
    <mergeCell ref="AM18:AO18"/>
    <mergeCell ref="AP18:AR18"/>
    <mergeCell ref="AD20:AF20"/>
    <mergeCell ref="AG20:AI20"/>
    <mergeCell ref="AM15:AO15"/>
    <mergeCell ref="AM20:AO20"/>
    <mergeCell ref="AM19:AO19"/>
    <mergeCell ref="AM17:AO17"/>
    <mergeCell ref="AM16:AO16"/>
    <mergeCell ref="AG19:AI19"/>
    <mergeCell ref="AV20:AX20"/>
    <mergeCell ref="AJ18:AL18"/>
    <mergeCell ref="AD16:AF16"/>
    <mergeCell ref="AJ16:AL16"/>
    <mergeCell ref="AG17:AI17"/>
    <mergeCell ref="AG16:AI16"/>
    <mergeCell ref="AJ15:AL15"/>
    <mergeCell ref="AJ19:AL19"/>
    <mergeCell ref="AJ17:AL17"/>
    <mergeCell ref="U8:U13"/>
    <mergeCell ref="AD7:AF7"/>
    <mergeCell ref="BH17:BJ17"/>
    <mergeCell ref="BH13:BJ13"/>
    <mergeCell ref="BB14:BD14"/>
    <mergeCell ref="BE14:BG14"/>
    <mergeCell ref="AY14:BA14"/>
    <mergeCell ref="AV19:AX19"/>
    <mergeCell ref="AY19:BA19"/>
    <mergeCell ref="BB19:BD19"/>
    <mergeCell ref="BB18:BD18"/>
    <mergeCell ref="BH15:BJ15"/>
    <mergeCell ref="AV15:AX15"/>
    <mergeCell ref="BE16:BG16"/>
    <mergeCell ref="BE15:BG15"/>
    <mergeCell ref="AV16:AX16"/>
    <mergeCell ref="X19:Z19"/>
    <mergeCell ref="AA19:AC19"/>
    <mergeCell ref="BB16:BD16"/>
    <mergeCell ref="AY18:BA18"/>
    <mergeCell ref="AY16:BA16"/>
    <mergeCell ref="AY15:BA15"/>
    <mergeCell ref="AJ14:AL14"/>
    <mergeCell ref="X14:Z14"/>
    <mergeCell ref="V8:V13"/>
    <mergeCell ref="BK16:BM16"/>
    <mergeCell ref="AS19:AU19"/>
    <mergeCell ref="AS18:AU18"/>
    <mergeCell ref="AS17:AU17"/>
    <mergeCell ref="AY17:BA17"/>
    <mergeCell ref="BB17:BD17"/>
    <mergeCell ref="AD8:AF8"/>
    <mergeCell ref="X13:Z13"/>
    <mergeCell ref="AA15:AC15"/>
    <mergeCell ref="C2:N3"/>
    <mergeCell ref="X8:Z8"/>
    <mergeCell ref="AA8:AC8"/>
    <mergeCell ref="AA7:AC7"/>
    <mergeCell ref="X7:Z7"/>
    <mergeCell ref="T8:T13"/>
    <mergeCell ref="AG8:AI8"/>
    <mergeCell ref="AJ8:AL8"/>
    <mergeCell ref="AV18:AX18"/>
    <mergeCell ref="AV17:AX17"/>
    <mergeCell ref="AV8:AX8"/>
    <mergeCell ref="AV14:AX14"/>
    <mergeCell ref="AV13:AX13"/>
    <mergeCell ref="AS7:AU7"/>
    <mergeCell ref="AV7:AX7"/>
    <mergeCell ref="AG7:AI7"/>
    <mergeCell ref="AM7:AO7"/>
    <mergeCell ref="AP7:AR7"/>
    <mergeCell ref="AJ7:AL7"/>
    <mergeCell ref="S8:S13"/>
    <mergeCell ref="R8:R13"/>
    <mergeCell ref="F7:H7"/>
    <mergeCell ref="I7:L7"/>
    <mergeCell ref="AA13:AC13"/>
    <mergeCell ref="CU20:CW20"/>
    <mergeCell ref="CU18:CW18"/>
    <mergeCell ref="CU19:CW19"/>
    <mergeCell ref="CI20:CK20"/>
    <mergeCell ref="CR20:CT20"/>
    <mergeCell ref="CL19:CN19"/>
    <mergeCell ref="CR19:CT19"/>
    <mergeCell ref="CO20:CQ20"/>
    <mergeCell ref="CL20:CN20"/>
    <mergeCell ref="CR18:CT18"/>
    <mergeCell ref="CL18:CN18"/>
    <mergeCell ref="CI19:CK19"/>
    <mergeCell ref="BK19:BM19"/>
    <mergeCell ref="CF20:CH20"/>
    <mergeCell ref="CC20:CE20"/>
    <mergeCell ref="BZ20:CB20"/>
    <mergeCell ref="BW20:BY20"/>
    <mergeCell ref="BW19:BY19"/>
    <mergeCell ref="BT20:BV20"/>
    <mergeCell ref="BE19:BG19"/>
    <mergeCell ref="BT19:BV19"/>
    <mergeCell ref="BE20:BG20"/>
    <mergeCell ref="BZ19:CB19"/>
    <mergeCell ref="BQ20:BS20"/>
    <mergeCell ref="BN20:BP20"/>
    <mergeCell ref="BH19:BJ19"/>
    <mergeCell ref="BH20:BJ20"/>
    <mergeCell ref="BK20:BM20"/>
    <mergeCell ref="CU17:CW17"/>
    <mergeCell ref="CU16:CW16"/>
    <mergeCell ref="CU15:CW15"/>
    <mergeCell ref="CU14:CW14"/>
    <mergeCell ref="BZ15:CB15"/>
    <mergeCell ref="CR15:CT15"/>
    <mergeCell ref="CR14:CT14"/>
    <mergeCell ref="BN18:BP18"/>
    <mergeCell ref="BE17:BG17"/>
    <mergeCell ref="BN16:BP16"/>
    <mergeCell ref="BK17:BM17"/>
    <mergeCell ref="BE18:BG18"/>
    <mergeCell ref="BW18:BY18"/>
    <mergeCell ref="BK18:BM18"/>
    <mergeCell ref="BH18:BJ18"/>
    <mergeCell ref="CR8:CT8"/>
    <mergeCell ref="BZ8:CB8"/>
    <mergeCell ref="BK8:BM8"/>
    <mergeCell ref="BN8:BP8"/>
    <mergeCell ref="BQ8:BS8"/>
    <mergeCell ref="CC8:CE8"/>
    <mergeCell ref="CI8:CK8"/>
    <mergeCell ref="CU13:CW13"/>
    <mergeCell ref="BZ13:CB13"/>
    <mergeCell ref="CC13:CE13"/>
    <mergeCell ref="CR13:CT13"/>
    <mergeCell ref="BW13:BY13"/>
    <mergeCell ref="BQ13:BS13"/>
    <mergeCell ref="CO13:CQ13"/>
    <mergeCell ref="CI13:CK13"/>
    <mergeCell ref="BT13:BV13"/>
    <mergeCell ref="BN13:BP13"/>
    <mergeCell ref="CU8:CW8"/>
    <mergeCell ref="CO8:CQ8"/>
    <mergeCell ref="CO15:CQ15"/>
    <mergeCell ref="CO14:CQ14"/>
    <mergeCell ref="CL17:CN17"/>
    <mergeCell ref="CR17:CT17"/>
    <mergeCell ref="CR16:CT16"/>
    <mergeCell ref="CO19:CQ19"/>
    <mergeCell ref="CO16:CQ16"/>
    <mergeCell ref="CO17:CQ17"/>
    <mergeCell ref="CO18:CQ18"/>
    <mergeCell ref="CL15:CN15"/>
    <mergeCell ref="CC17:CE17"/>
    <mergeCell ref="BW16:BY16"/>
    <mergeCell ref="BT16:BV16"/>
    <mergeCell ref="BN14:BP14"/>
    <mergeCell ref="BZ16:CB16"/>
    <mergeCell ref="CI18:CK18"/>
    <mergeCell ref="CC19:CE19"/>
    <mergeCell ref="CF18:CH18"/>
    <mergeCell ref="CF19:CH19"/>
    <mergeCell ref="CC18:CE18"/>
    <mergeCell ref="CF17:CH17"/>
    <mergeCell ref="CI17:CK17"/>
    <mergeCell ref="BZ18:CB18"/>
    <mergeCell ref="CC16:CE16"/>
    <mergeCell ref="BZ17:CB17"/>
    <mergeCell ref="CC14:CE14"/>
    <mergeCell ref="BQ19:BS19"/>
    <mergeCell ref="BN19:BP19"/>
    <mergeCell ref="BT18:BV18"/>
    <mergeCell ref="BQ18:BS18"/>
    <mergeCell ref="BN17:BP17"/>
    <mergeCell ref="BQ17:BS17"/>
    <mergeCell ref="BT17:BV17"/>
    <mergeCell ref="CF14:CH14"/>
    <mergeCell ref="CC7:CE7"/>
    <mergeCell ref="BQ15:BS15"/>
    <mergeCell ref="BQ16:BS16"/>
    <mergeCell ref="BW7:BY7"/>
    <mergeCell ref="BK15:BM15"/>
    <mergeCell ref="BH14:BJ14"/>
    <mergeCell ref="BT8:BV8"/>
    <mergeCell ref="BW14:BY14"/>
    <mergeCell ref="BW15:BY15"/>
    <mergeCell ref="BH16:BJ16"/>
    <mergeCell ref="BT15:BV15"/>
    <mergeCell ref="BH8:BJ8"/>
    <mergeCell ref="BK14:BM14"/>
    <mergeCell ref="CC15:CE15"/>
    <mergeCell ref="BQ14:BS14"/>
    <mergeCell ref="BT14:BV14"/>
    <mergeCell ref="BE7:BG7"/>
    <mergeCell ref="BH7:BJ7"/>
    <mergeCell ref="AY7:BA7"/>
    <mergeCell ref="BW17:BY17"/>
    <mergeCell ref="BZ14:CB14"/>
    <mergeCell ref="BE13:BG13"/>
    <mergeCell ref="BK7:BM7"/>
    <mergeCell ref="BB15:BD15"/>
    <mergeCell ref="BN15:BP15"/>
    <mergeCell ref="BK13:BM13"/>
    <mergeCell ref="AY13:BA13"/>
    <mergeCell ref="BB13:BD13"/>
    <mergeCell ref="AY8:BA8"/>
    <mergeCell ref="BB8:BD8"/>
    <mergeCell ref="BE8:BG8"/>
    <mergeCell ref="BB7:BD7"/>
    <mergeCell ref="BN7:BP7"/>
    <mergeCell ref="BQ7:BS7"/>
    <mergeCell ref="BW8:BY8"/>
    <mergeCell ref="BT7:BV7"/>
    <mergeCell ref="BZ7:CB7"/>
    <mergeCell ref="CF7:CH7"/>
    <mergeCell ref="CF16:CH16"/>
    <mergeCell ref="CL13:CN13"/>
    <mergeCell ref="CF13:CH13"/>
    <mergeCell ref="CL7:CN7"/>
    <mergeCell ref="CI7:CK7"/>
    <mergeCell ref="CL16:CN16"/>
    <mergeCell ref="CI16:CK16"/>
    <mergeCell ref="CI14:CK14"/>
    <mergeCell ref="CL14:CN14"/>
    <mergeCell ref="CL8:CN8"/>
    <mergeCell ref="CF8:CH8"/>
    <mergeCell ref="CF15:CH15"/>
    <mergeCell ref="CI15:CK15"/>
  </mergeCells>
  <phoneticPr fontId="0" type="noConversion"/>
  <pageMargins left="7.874015748031496E-2" right="0.31496062992125984" top="0.11811023622047245" bottom="0.19685039370078741" header="0.19685039370078741" footer="0.15748031496062992"/>
  <pageSetup paperSize="9" scale="65" fitToWidth="2" orientation="portrait" r:id="rId1"/>
  <headerFooter alignWithMargins="0"/>
  <rowBreaks count="1" manualBreakCount="1">
    <brk id="159" max="99" man="1"/>
  </rowBreaks>
  <colBreaks count="1" manualBreakCount="1">
    <brk id="22" max="1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7:I97"/>
  <sheetViews>
    <sheetView topLeftCell="A19" workbookViewId="0">
      <selection activeCell="B52" sqref="B52:B96"/>
    </sheetView>
  </sheetViews>
  <sheetFormatPr defaultColWidth="8.7109375" defaultRowHeight="12.75" x14ac:dyDescent="0.2"/>
  <cols>
    <col min="2" max="2" width="4.42578125" customWidth="1"/>
    <col min="3" max="3" width="28.7109375" customWidth="1"/>
    <col min="4" max="4" width="6" customWidth="1"/>
    <col min="8" max="8" width="13.28515625" customWidth="1"/>
  </cols>
  <sheetData>
    <row r="7" spans="2:8" ht="18" x14ac:dyDescent="0.25">
      <c r="C7" s="9" t="s">
        <v>69</v>
      </c>
    </row>
    <row r="8" spans="2:8" x14ac:dyDescent="0.2">
      <c r="B8" s="10" t="s">
        <v>59</v>
      </c>
      <c r="C8" s="3" t="s">
        <v>60</v>
      </c>
      <c r="D8" s="2" t="s">
        <v>33</v>
      </c>
      <c r="E8" s="2" t="s">
        <v>61</v>
      </c>
      <c r="F8" s="3" t="s">
        <v>62</v>
      </c>
      <c r="G8" s="3" t="s">
        <v>63</v>
      </c>
    </row>
    <row r="9" spans="2:8" x14ac:dyDescent="0.2">
      <c r="B9" s="2">
        <v>2</v>
      </c>
      <c r="C9" s="7" t="s">
        <v>188</v>
      </c>
      <c r="D9" s="3" t="s">
        <v>130</v>
      </c>
      <c r="E9" s="3">
        <v>1</v>
      </c>
      <c r="F9" s="3">
        <v>574</v>
      </c>
      <c r="G9" s="3">
        <f t="shared" ref="G9:G53" si="0">SUM(F9*E9)</f>
        <v>574</v>
      </c>
      <c r="H9" s="14"/>
    </row>
    <row r="10" spans="2:8" x14ac:dyDescent="0.2">
      <c r="B10" s="2">
        <v>5</v>
      </c>
      <c r="C10" s="7" t="s">
        <v>189</v>
      </c>
      <c r="D10" s="3" t="s">
        <v>130</v>
      </c>
      <c r="E10" s="3">
        <v>1</v>
      </c>
      <c r="F10" s="3">
        <v>203</v>
      </c>
      <c r="G10" s="3">
        <f t="shared" si="0"/>
        <v>203</v>
      </c>
      <c r="H10" s="14">
        <v>42697</v>
      </c>
    </row>
    <row r="11" spans="2:8" x14ac:dyDescent="0.2">
      <c r="B11" s="2">
        <v>6</v>
      </c>
      <c r="C11" s="7" t="s">
        <v>190</v>
      </c>
      <c r="D11" s="3" t="s">
        <v>130</v>
      </c>
      <c r="E11" s="3">
        <v>1</v>
      </c>
      <c r="F11" s="3">
        <v>700</v>
      </c>
      <c r="G11" s="3">
        <f t="shared" si="0"/>
        <v>700</v>
      </c>
    </row>
    <row r="12" spans="2:8" x14ac:dyDescent="0.2">
      <c r="B12" s="2">
        <v>7</v>
      </c>
      <c r="C12" s="7" t="s">
        <v>191</v>
      </c>
      <c r="D12" s="3" t="s">
        <v>130</v>
      </c>
      <c r="E12" s="3">
        <v>1</v>
      </c>
      <c r="F12" s="3">
        <v>2137</v>
      </c>
      <c r="G12" s="3">
        <f t="shared" si="0"/>
        <v>2137</v>
      </c>
      <c r="H12" s="14">
        <v>42724</v>
      </c>
    </row>
    <row r="13" spans="2:8" x14ac:dyDescent="0.2">
      <c r="B13" s="2">
        <v>8</v>
      </c>
      <c r="C13" s="7" t="s">
        <v>192</v>
      </c>
      <c r="D13" s="3" t="s">
        <v>130</v>
      </c>
      <c r="E13" s="3">
        <v>1</v>
      </c>
      <c r="F13" s="3">
        <v>9384.18</v>
      </c>
      <c r="G13" s="3">
        <f t="shared" si="0"/>
        <v>9384.18</v>
      </c>
    </row>
    <row r="14" spans="2:8" x14ac:dyDescent="0.2">
      <c r="B14" s="2">
        <v>9</v>
      </c>
      <c r="C14" s="7" t="s">
        <v>192</v>
      </c>
      <c r="D14" s="3" t="s">
        <v>130</v>
      </c>
      <c r="E14" s="3">
        <v>1</v>
      </c>
      <c r="F14" s="3">
        <v>3780</v>
      </c>
      <c r="G14" s="3">
        <f t="shared" si="0"/>
        <v>3780</v>
      </c>
      <c r="H14" s="14">
        <v>42731</v>
      </c>
    </row>
    <row r="15" spans="2:8" x14ac:dyDescent="0.2">
      <c r="B15" s="2">
        <v>10</v>
      </c>
      <c r="C15" s="7" t="s">
        <v>193</v>
      </c>
      <c r="D15" s="3" t="s">
        <v>130</v>
      </c>
      <c r="E15" s="3">
        <v>1</v>
      </c>
      <c r="F15" s="3">
        <v>2317</v>
      </c>
      <c r="G15" s="3">
        <f t="shared" si="0"/>
        <v>2317</v>
      </c>
    </row>
    <row r="16" spans="2:8" x14ac:dyDescent="0.2">
      <c r="B16" s="2">
        <v>11</v>
      </c>
      <c r="C16" s="7" t="s">
        <v>193</v>
      </c>
      <c r="D16" s="3" t="s">
        <v>130</v>
      </c>
      <c r="E16" s="3">
        <v>1</v>
      </c>
      <c r="F16" s="3">
        <v>717</v>
      </c>
      <c r="G16" s="3">
        <f t="shared" si="0"/>
        <v>717</v>
      </c>
    </row>
    <row r="17" spans="2:8" x14ac:dyDescent="0.2">
      <c r="B17" s="2">
        <v>12</v>
      </c>
      <c r="C17" s="7" t="s">
        <v>188</v>
      </c>
      <c r="D17" s="3" t="s">
        <v>130</v>
      </c>
      <c r="E17" s="3">
        <v>1</v>
      </c>
      <c r="F17" s="3">
        <v>574</v>
      </c>
      <c r="G17" s="3">
        <f t="shared" si="0"/>
        <v>574</v>
      </c>
      <c r="H17" s="14">
        <v>42740</v>
      </c>
    </row>
    <row r="18" spans="2:8" x14ac:dyDescent="0.2">
      <c r="B18" s="2">
        <v>13</v>
      </c>
      <c r="C18" s="7" t="s">
        <v>189</v>
      </c>
      <c r="D18" s="3" t="s">
        <v>130</v>
      </c>
      <c r="E18" s="3">
        <v>1</v>
      </c>
      <c r="F18" s="3">
        <v>203</v>
      </c>
      <c r="G18" s="3">
        <f t="shared" si="0"/>
        <v>203</v>
      </c>
    </row>
    <row r="19" spans="2:8" x14ac:dyDescent="0.2">
      <c r="B19" s="2">
        <v>14</v>
      </c>
      <c r="C19" s="7" t="s">
        <v>194</v>
      </c>
      <c r="D19" s="3" t="s">
        <v>130</v>
      </c>
      <c r="E19" s="3">
        <v>1</v>
      </c>
      <c r="F19" s="3">
        <v>700</v>
      </c>
      <c r="G19" s="3">
        <f t="shared" si="0"/>
        <v>700</v>
      </c>
      <c r="H19" s="14"/>
    </row>
    <row r="20" spans="2:8" x14ac:dyDescent="0.2">
      <c r="B20" s="2">
        <v>15</v>
      </c>
      <c r="C20" s="7" t="s">
        <v>195</v>
      </c>
      <c r="D20" s="3" t="s">
        <v>130</v>
      </c>
      <c r="E20" s="3">
        <v>1</v>
      </c>
      <c r="F20" s="3">
        <v>1791</v>
      </c>
      <c r="G20" s="3">
        <f t="shared" si="0"/>
        <v>1791</v>
      </c>
    </row>
    <row r="21" spans="2:8" x14ac:dyDescent="0.2">
      <c r="B21" s="2">
        <v>16</v>
      </c>
      <c r="C21" s="7" t="s">
        <v>196</v>
      </c>
      <c r="D21" s="3" t="s">
        <v>130</v>
      </c>
      <c r="E21" s="3">
        <v>1</v>
      </c>
      <c r="F21" s="3">
        <v>134</v>
      </c>
      <c r="G21" s="3">
        <f t="shared" si="0"/>
        <v>134</v>
      </c>
      <c r="H21" s="14">
        <v>42746</v>
      </c>
    </row>
    <row r="22" spans="2:8" x14ac:dyDescent="0.2">
      <c r="B22" s="2">
        <v>17</v>
      </c>
      <c r="C22" s="7" t="s">
        <v>197</v>
      </c>
      <c r="D22" s="3" t="s">
        <v>134</v>
      </c>
      <c r="E22" s="3">
        <v>1</v>
      </c>
      <c r="F22" s="3">
        <v>1500</v>
      </c>
      <c r="G22" s="3">
        <f t="shared" si="0"/>
        <v>1500</v>
      </c>
    </row>
    <row r="23" spans="2:8" x14ac:dyDescent="0.2">
      <c r="B23" s="2">
        <v>18</v>
      </c>
      <c r="C23" s="7" t="s">
        <v>198</v>
      </c>
      <c r="D23" s="3" t="s">
        <v>34</v>
      </c>
      <c r="E23" s="3">
        <v>1</v>
      </c>
      <c r="F23" s="3">
        <v>250</v>
      </c>
      <c r="G23" s="3">
        <f t="shared" si="0"/>
        <v>250</v>
      </c>
    </row>
    <row r="24" spans="2:8" x14ac:dyDescent="0.2">
      <c r="B24" s="2">
        <v>19</v>
      </c>
      <c r="C24" s="7" t="s">
        <v>199</v>
      </c>
      <c r="D24" s="3" t="s">
        <v>130</v>
      </c>
      <c r="E24" s="3">
        <v>1</v>
      </c>
      <c r="F24" s="3">
        <v>9017</v>
      </c>
      <c r="G24" s="3">
        <f t="shared" si="0"/>
        <v>9017</v>
      </c>
    </row>
    <row r="25" spans="2:8" x14ac:dyDescent="0.2">
      <c r="B25" s="2">
        <v>20</v>
      </c>
      <c r="C25" s="7" t="s">
        <v>133</v>
      </c>
      <c r="D25" s="3" t="s">
        <v>134</v>
      </c>
      <c r="E25" s="3">
        <v>12</v>
      </c>
      <c r="F25" s="3">
        <v>450</v>
      </c>
      <c r="G25" s="3">
        <f t="shared" si="0"/>
        <v>5400</v>
      </c>
      <c r="H25" t="s">
        <v>206</v>
      </c>
    </row>
    <row r="26" spans="2:8" x14ac:dyDescent="0.2">
      <c r="B26" s="2">
        <v>21</v>
      </c>
      <c r="C26" s="7" t="s">
        <v>201</v>
      </c>
      <c r="D26" s="3" t="s">
        <v>130</v>
      </c>
      <c r="E26" s="3">
        <v>1</v>
      </c>
      <c r="F26" s="3">
        <v>350</v>
      </c>
      <c r="G26" s="3">
        <f t="shared" si="0"/>
        <v>350</v>
      </c>
    </row>
    <row r="27" spans="2:8" x14ac:dyDescent="0.2">
      <c r="B27" s="2">
        <v>22</v>
      </c>
      <c r="C27" s="7" t="s">
        <v>201</v>
      </c>
      <c r="D27" s="3" t="s">
        <v>130</v>
      </c>
      <c r="E27" s="3">
        <v>1</v>
      </c>
      <c r="F27" s="3">
        <v>1967</v>
      </c>
      <c r="G27" s="3">
        <f t="shared" si="0"/>
        <v>1967</v>
      </c>
    </row>
    <row r="28" spans="2:8" x14ac:dyDescent="0.2">
      <c r="B28" s="2">
        <v>23</v>
      </c>
      <c r="C28" s="7" t="s">
        <v>202</v>
      </c>
      <c r="D28" s="3" t="s">
        <v>130</v>
      </c>
      <c r="E28" s="3">
        <v>1</v>
      </c>
      <c r="F28" s="3">
        <v>550</v>
      </c>
      <c r="G28" s="3">
        <f t="shared" si="0"/>
        <v>550</v>
      </c>
    </row>
    <row r="29" spans="2:8" x14ac:dyDescent="0.2">
      <c r="B29" s="2">
        <v>24</v>
      </c>
      <c r="C29" s="7" t="s">
        <v>202</v>
      </c>
      <c r="D29" s="3" t="s">
        <v>130</v>
      </c>
      <c r="E29" s="3">
        <v>1</v>
      </c>
      <c r="F29" s="3">
        <v>280</v>
      </c>
      <c r="G29" s="3">
        <f t="shared" si="0"/>
        <v>280</v>
      </c>
    </row>
    <row r="30" spans="2:8" x14ac:dyDescent="0.2">
      <c r="B30" s="2">
        <v>25</v>
      </c>
      <c r="C30" s="7" t="s">
        <v>203</v>
      </c>
      <c r="D30" s="3" t="s">
        <v>130</v>
      </c>
      <c r="E30" s="3">
        <v>1</v>
      </c>
      <c r="F30" s="3">
        <v>657.4</v>
      </c>
      <c r="G30" s="3">
        <f t="shared" si="0"/>
        <v>657.4</v>
      </c>
    </row>
    <row r="31" spans="2:8" x14ac:dyDescent="0.2">
      <c r="B31" s="2">
        <v>26</v>
      </c>
      <c r="C31" s="7" t="s">
        <v>203</v>
      </c>
      <c r="D31" s="3" t="s">
        <v>130</v>
      </c>
      <c r="E31" s="3">
        <v>1</v>
      </c>
      <c r="F31" s="3">
        <v>5622.65</v>
      </c>
      <c r="G31" s="3">
        <f t="shared" si="0"/>
        <v>5622.65</v>
      </c>
    </row>
    <row r="32" spans="2:8" x14ac:dyDescent="0.2">
      <c r="B32" s="2">
        <v>27</v>
      </c>
      <c r="C32" s="7" t="s">
        <v>203</v>
      </c>
      <c r="D32" s="3" t="s">
        <v>130</v>
      </c>
      <c r="E32" s="3">
        <v>1</v>
      </c>
      <c r="F32" s="3">
        <v>4240</v>
      </c>
      <c r="G32" s="3">
        <f t="shared" si="0"/>
        <v>4240</v>
      </c>
    </row>
    <row r="33" spans="2:9" x14ac:dyDescent="0.2">
      <c r="B33" s="2">
        <v>28</v>
      </c>
      <c r="C33" s="7" t="s">
        <v>204</v>
      </c>
      <c r="D33" s="3" t="s">
        <v>130</v>
      </c>
      <c r="E33" s="3">
        <v>1</v>
      </c>
      <c r="F33" s="3">
        <v>1028.8</v>
      </c>
      <c r="G33" s="3">
        <f t="shared" si="0"/>
        <v>1028.8</v>
      </c>
    </row>
    <row r="34" spans="2:9" x14ac:dyDescent="0.2">
      <c r="B34" s="2">
        <v>29</v>
      </c>
      <c r="C34" s="7" t="s">
        <v>205</v>
      </c>
      <c r="D34" s="3" t="s">
        <v>130</v>
      </c>
      <c r="E34" s="3">
        <v>1</v>
      </c>
      <c r="F34" s="3">
        <v>1725</v>
      </c>
      <c r="G34" s="3">
        <f t="shared" si="0"/>
        <v>1725</v>
      </c>
    </row>
    <row r="35" spans="2:9" x14ac:dyDescent="0.2">
      <c r="B35" s="2">
        <v>30</v>
      </c>
      <c r="C35" s="7" t="s">
        <v>133</v>
      </c>
      <c r="D35" s="3" t="s">
        <v>134</v>
      </c>
      <c r="E35" s="3">
        <v>4</v>
      </c>
      <c r="F35" s="3">
        <v>450</v>
      </c>
      <c r="G35" s="3">
        <f t="shared" si="0"/>
        <v>1800</v>
      </c>
      <c r="H35" t="s">
        <v>207</v>
      </c>
    </row>
    <row r="36" spans="2:9" x14ac:dyDescent="0.2">
      <c r="B36" s="2">
        <v>31</v>
      </c>
      <c r="C36" s="7" t="s">
        <v>228</v>
      </c>
      <c r="D36" s="3" t="s">
        <v>134</v>
      </c>
      <c r="E36" s="3">
        <v>1</v>
      </c>
      <c r="F36" s="3">
        <v>1500</v>
      </c>
      <c r="G36" s="3">
        <f t="shared" si="0"/>
        <v>1500</v>
      </c>
    </row>
    <row r="37" spans="2:9" x14ac:dyDescent="0.2">
      <c r="B37" s="2">
        <v>32</v>
      </c>
      <c r="C37" s="7" t="s">
        <v>133</v>
      </c>
      <c r="D37" s="3" t="s">
        <v>134</v>
      </c>
      <c r="E37" s="3">
        <v>5</v>
      </c>
      <c r="F37" s="3">
        <v>450</v>
      </c>
      <c r="G37" s="3">
        <f t="shared" si="0"/>
        <v>2250</v>
      </c>
      <c r="H37" t="s">
        <v>235</v>
      </c>
    </row>
    <row r="38" spans="2:9" x14ac:dyDescent="0.2">
      <c r="B38" s="2">
        <v>33</v>
      </c>
      <c r="C38" s="7" t="s">
        <v>229</v>
      </c>
      <c r="D38" s="3" t="s">
        <v>130</v>
      </c>
      <c r="E38" s="3">
        <v>1</v>
      </c>
      <c r="F38" s="3">
        <v>464</v>
      </c>
      <c r="G38" s="3">
        <f t="shared" si="0"/>
        <v>464</v>
      </c>
    </row>
    <row r="39" spans="2:9" x14ac:dyDescent="0.2">
      <c r="B39" s="2">
        <v>34</v>
      </c>
      <c r="C39" s="7" t="s">
        <v>229</v>
      </c>
      <c r="D39" s="3" t="s">
        <v>130</v>
      </c>
      <c r="E39" s="3">
        <v>1</v>
      </c>
      <c r="F39" s="3">
        <v>569</v>
      </c>
      <c r="G39" s="3">
        <f t="shared" si="0"/>
        <v>569</v>
      </c>
    </row>
    <row r="40" spans="2:9" x14ac:dyDescent="0.2">
      <c r="B40" s="2">
        <v>35</v>
      </c>
      <c r="C40" s="7" t="s">
        <v>230</v>
      </c>
      <c r="D40" s="3" t="s">
        <v>130</v>
      </c>
      <c r="E40" s="3">
        <v>1</v>
      </c>
      <c r="F40" s="3">
        <v>380</v>
      </c>
      <c r="G40" s="3">
        <f t="shared" si="0"/>
        <v>380</v>
      </c>
    </row>
    <row r="41" spans="2:9" x14ac:dyDescent="0.2">
      <c r="B41" s="2">
        <v>36</v>
      </c>
      <c r="C41" s="7" t="s">
        <v>230</v>
      </c>
      <c r="D41" s="3" t="s">
        <v>130</v>
      </c>
      <c r="E41" s="3">
        <v>1</v>
      </c>
      <c r="F41" s="3">
        <v>650</v>
      </c>
      <c r="G41" s="3">
        <f t="shared" si="0"/>
        <v>650</v>
      </c>
    </row>
    <row r="42" spans="2:9" x14ac:dyDescent="0.2">
      <c r="B42" s="2">
        <v>37</v>
      </c>
      <c r="C42" s="7" t="s">
        <v>230</v>
      </c>
      <c r="D42" s="3" t="s">
        <v>130</v>
      </c>
      <c r="E42" s="3">
        <v>1</v>
      </c>
      <c r="F42" s="3">
        <v>440</v>
      </c>
      <c r="G42" s="3">
        <f t="shared" si="0"/>
        <v>440</v>
      </c>
    </row>
    <row r="43" spans="2:9" x14ac:dyDescent="0.2">
      <c r="B43" s="2">
        <v>38</v>
      </c>
      <c r="C43" s="7" t="s">
        <v>231</v>
      </c>
      <c r="D43" s="3" t="s">
        <v>130</v>
      </c>
      <c r="E43" s="3">
        <v>1</v>
      </c>
      <c r="F43" s="3">
        <v>19926</v>
      </c>
      <c r="G43" s="3">
        <f t="shared" si="0"/>
        <v>19926</v>
      </c>
    </row>
    <row r="44" spans="2:9" x14ac:dyDescent="0.2">
      <c r="B44" s="2">
        <v>39</v>
      </c>
      <c r="C44" s="7" t="s">
        <v>232</v>
      </c>
      <c r="D44" s="3" t="s">
        <v>130</v>
      </c>
      <c r="E44" s="3">
        <v>1</v>
      </c>
      <c r="F44" s="3">
        <v>100</v>
      </c>
      <c r="G44" s="3">
        <f t="shared" si="0"/>
        <v>100</v>
      </c>
    </row>
    <row r="45" spans="2:9" x14ac:dyDescent="0.2">
      <c r="B45" s="2">
        <v>40</v>
      </c>
      <c r="C45" s="7" t="s">
        <v>233</v>
      </c>
      <c r="D45" s="3" t="s">
        <v>130</v>
      </c>
      <c r="E45" s="3">
        <v>1</v>
      </c>
      <c r="F45" s="3">
        <v>10124</v>
      </c>
      <c r="G45" s="3">
        <f t="shared" si="0"/>
        <v>10124</v>
      </c>
    </row>
    <row r="46" spans="2:9" x14ac:dyDescent="0.2">
      <c r="B46" s="2">
        <v>41</v>
      </c>
      <c r="C46" s="7" t="s">
        <v>233</v>
      </c>
      <c r="D46" s="3" t="s">
        <v>130</v>
      </c>
      <c r="E46" s="3">
        <v>1</v>
      </c>
      <c r="F46" s="3">
        <v>3127.31</v>
      </c>
      <c r="G46" s="3">
        <f t="shared" si="0"/>
        <v>3127.31</v>
      </c>
    </row>
    <row r="47" spans="2:9" x14ac:dyDescent="0.2">
      <c r="B47" s="2">
        <v>42</v>
      </c>
      <c r="C47" s="7" t="s">
        <v>234</v>
      </c>
      <c r="D47" s="3" t="s">
        <v>130</v>
      </c>
      <c r="E47" s="3">
        <v>1</v>
      </c>
      <c r="F47" s="3">
        <v>519</v>
      </c>
      <c r="G47" s="3">
        <f t="shared" si="0"/>
        <v>519</v>
      </c>
    </row>
    <row r="48" spans="2:9" x14ac:dyDescent="0.2">
      <c r="B48" s="2">
        <v>43</v>
      </c>
      <c r="C48" s="7" t="s">
        <v>248</v>
      </c>
      <c r="D48" s="3" t="s">
        <v>130</v>
      </c>
      <c r="E48" s="3">
        <v>1</v>
      </c>
      <c r="F48" s="3">
        <v>450</v>
      </c>
      <c r="G48" s="3">
        <f>SUM(F48*E48)</f>
        <v>450</v>
      </c>
      <c r="H48" t="s">
        <v>251</v>
      </c>
      <c r="I48">
        <f>SUM(G48:G52)</f>
        <v>3290</v>
      </c>
    </row>
    <row r="49" spans="2:8" x14ac:dyDescent="0.2">
      <c r="B49" s="2">
        <v>44</v>
      </c>
      <c r="C49" s="7" t="s">
        <v>249</v>
      </c>
      <c r="D49" s="3" t="s">
        <v>130</v>
      </c>
      <c r="E49" s="3">
        <v>1</v>
      </c>
      <c r="F49" s="3">
        <v>360</v>
      </c>
      <c r="G49" s="3">
        <f>SUM(F49*E49)</f>
        <v>360</v>
      </c>
    </row>
    <row r="50" spans="2:8" x14ac:dyDescent="0.2">
      <c r="B50" s="2">
        <v>45</v>
      </c>
      <c r="C50" s="7" t="s">
        <v>250</v>
      </c>
      <c r="D50" s="3" t="s">
        <v>130</v>
      </c>
      <c r="E50" s="3">
        <v>1</v>
      </c>
      <c r="F50" s="3">
        <v>630</v>
      </c>
      <c r="G50" s="3">
        <f>SUM(F50*E50)</f>
        <v>630</v>
      </c>
    </row>
    <row r="51" spans="2:8" x14ac:dyDescent="0.2">
      <c r="B51" s="2">
        <v>46</v>
      </c>
      <c r="C51" s="7" t="s">
        <v>133</v>
      </c>
      <c r="D51" s="3" t="s">
        <v>134</v>
      </c>
      <c r="E51" s="3">
        <v>1</v>
      </c>
      <c r="F51" s="3">
        <v>450</v>
      </c>
      <c r="G51" s="3">
        <f t="shared" si="0"/>
        <v>450</v>
      </c>
    </row>
    <row r="52" spans="2:8" x14ac:dyDescent="0.2">
      <c r="B52" s="2">
        <v>47</v>
      </c>
      <c r="C52" s="7" t="s">
        <v>252</v>
      </c>
      <c r="D52" s="3" t="s">
        <v>35</v>
      </c>
      <c r="E52" s="3">
        <v>4</v>
      </c>
      <c r="F52" s="3">
        <v>350</v>
      </c>
      <c r="G52" s="3">
        <f t="shared" si="0"/>
        <v>1400</v>
      </c>
    </row>
    <row r="53" spans="2:8" x14ac:dyDescent="0.2">
      <c r="B53" s="2">
        <v>48</v>
      </c>
      <c r="C53" s="7"/>
      <c r="D53" s="3" t="s">
        <v>130</v>
      </c>
      <c r="E53" s="3">
        <v>1</v>
      </c>
      <c r="F53" s="3"/>
      <c r="G53" s="3">
        <f t="shared" si="0"/>
        <v>0</v>
      </c>
    </row>
    <row r="54" spans="2:8" x14ac:dyDescent="0.2">
      <c r="B54" s="2">
        <v>49</v>
      </c>
      <c r="C54" s="50" t="s">
        <v>255</v>
      </c>
      <c r="D54" s="11" t="s">
        <v>34</v>
      </c>
      <c r="E54" s="11">
        <v>100</v>
      </c>
      <c r="F54" s="11">
        <v>42.4</v>
      </c>
      <c r="G54" s="11">
        <f t="shared" ref="G54:G82" si="1">SUM(F54*E54)</f>
        <v>4240</v>
      </c>
      <c r="H54" t="s">
        <v>314</v>
      </c>
    </row>
    <row r="55" spans="2:8" x14ac:dyDescent="0.2">
      <c r="B55" s="2">
        <v>50</v>
      </c>
      <c r="C55" s="50" t="s">
        <v>256</v>
      </c>
      <c r="D55" s="11" t="s">
        <v>35</v>
      </c>
      <c r="E55" s="11">
        <v>4</v>
      </c>
      <c r="F55" s="11">
        <v>1190</v>
      </c>
      <c r="G55" s="11">
        <f t="shared" si="1"/>
        <v>4760</v>
      </c>
    </row>
    <row r="56" spans="2:8" x14ac:dyDescent="0.2">
      <c r="B56" s="2">
        <v>51</v>
      </c>
      <c r="C56" s="50" t="s">
        <v>257</v>
      </c>
      <c r="D56" s="11" t="s">
        <v>35</v>
      </c>
      <c r="E56" s="11">
        <v>4</v>
      </c>
      <c r="F56" s="11">
        <v>1204</v>
      </c>
      <c r="G56" s="11">
        <f t="shared" si="1"/>
        <v>4816</v>
      </c>
    </row>
    <row r="57" spans="2:8" x14ac:dyDescent="0.2">
      <c r="B57" s="2">
        <v>52</v>
      </c>
      <c r="C57" s="50" t="s">
        <v>258</v>
      </c>
      <c r="D57" s="11" t="s">
        <v>35</v>
      </c>
      <c r="E57" s="11">
        <v>6</v>
      </c>
      <c r="F57" s="11">
        <v>579</v>
      </c>
      <c r="G57" s="11">
        <f t="shared" si="1"/>
        <v>3474</v>
      </c>
    </row>
    <row r="58" spans="2:8" x14ac:dyDescent="0.2">
      <c r="B58" s="2">
        <v>53</v>
      </c>
      <c r="C58" s="50" t="s">
        <v>259</v>
      </c>
      <c r="D58" s="11" t="s">
        <v>35</v>
      </c>
      <c r="E58" s="11">
        <v>6</v>
      </c>
      <c r="F58" s="11">
        <v>100</v>
      </c>
      <c r="G58" s="11">
        <f t="shared" si="1"/>
        <v>600</v>
      </c>
    </row>
    <row r="59" spans="2:8" x14ac:dyDescent="0.2">
      <c r="B59" s="2">
        <v>54</v>
      </c>
      <c r="C59" s="50" t="s">
        <v>260</v>
      </c>
      <c r="D59" s="11" t="s">
        <v>35</v>
      </c>
      <c r="E59" s="11">
        <v>1</v>
      </c>
      <c r="F59" s="11">
        <v>360</v>
      </c>
      <c r="G59" s="11">
        <f t="shared" si="1"/>
        <v>360</v>
      </c>
    </row>
    <row r="60" spans="2:8" x14ac:dyDescent="0.2">
      <c r="B60" s="2">
        <v>55</v>
      </c>
      <c r="C60" s="50" t="s">
        <v>119</v>
      </c>
      <c r="D60" s="11" t="s">
        <v>35</v>
      </c>
      <c r="E60" s="11">
        <v>1</v>
      </c>
      <c r="F60" s="11">
        <v>420</v>
      </c>
      <c r="G60" s="11">
        <f t="shared" si="1"/>
        <v>420</v>
      </c>
    </row>
    <row r="61" spans="2:8" x14ac:dyDescent="0.2">
      <c r="B61" s="2">
        <v>56</v>
      </c>
      <c r="C61" s="50" t="s">
        <v>261</v>
      </c>
      <c r="D61" s="11" t="s">
        <v>35</v>
      </c>
      <c r="E61" s="11">
        <v>12</v>
      </c>
      <c r="F61" s="11">
        <v>40</v>
      </c>
      <c r="G61" s="11">
        <f t="shared" si="1"/>
        <v>480</v>
      </c>
    </row>
    <row r="62" spans="2:8" x14ac:dyDescent="0.2">
      <c r="B62" s="2">
        <v>57</v>
      </c>
      <c r="C62" s="50" t="s">
        <v>277</v>
      </c>
      <c r="D62" s="11" t="s">
        <v>35</v>
      </c>
      <c r="E62" s="11">
        <v>10</v>
      </c>
      <c r="F62" s="11">
        <v>250</v>
      </c>
      <c r="G62" s="11">
        <f t="shared" si="1"/>
        <v>2500</v>
      </c>
    </row>
    <row r="63" spans="2:8" ht="15" x14ac:dyDescent="0.25">
      <c r="B63" s="2">
        <v>58</v>
      </c>
      <c r="C63" s="63" t="s">
        <v>297</v>
      </c>
      <c r="D63" s="64" t="s">
        <v>35</v>
      </c>
      <c r="E63" s="3">
        <v>1</v>
      </c>
      <c r="F63" s="3">
        <v>55</v>
      </c>
      <c r="G63" s="3">
        <f>SUM(F63*E63)</f>
        <v>55</v>
      </c>
    </row>
    <row r="64" spans="2:8" ht="15" x14ac:dyDescent="0.25">
      <c r="B64" s="2">
        <v>59</v>
      </c>
      <c r="C64" s="63" t="s">
        <v>298</v>
      </c>
      <c r="D64" s="64" t="s">
        <v>35</v>
      </c>
      <c r="E64" s="3">
        <v>2</v>
      </c>
      <c r="F64" s="3">
        <v>9</v>
      </c>
      <c r="G64" s="3">
        <f>SUM(F64*E64)</f>
        <v>18</v>
      </c>
    </row>
    <row r="65" spans="2:7" ht="15" x14ac:dyDescent="0.25">
      <c r="B65" s="2">
        <v>60</v>
      </c>
      <c r="C65" s="63" t="s">
        <v>299</v>
      </c>
      <c r="D65" s="64" t="s">
        <v>35</v>
      </c>
      <c r="E65" s="3">
        <v>1</v>
      </c>
      <c r="F65" s="3">
        <v>165</v>
      </c>
      <c r="G65" s="3">
        <f>SUM(F65*E65)</f>
        <v>165</v>
      </c>
    </row>
    <row r="66" spans="2:7" x14ac:dyDescent="0.2">
      <c r="B66" s="2">
        <v>61</v>
      </c>
      <c r="C66" s="50" t="s">
        <v>137</v>
      </c>
      <c r="D66" s="11" t="s">
        <v>35</v>
      </c>
      <c r="E66" s="11">
        <v>4</v>
      </c>
      <c r="F66" s="11">
        <v>364</v>
      </c>
      <c r="G66" s="11">
        <f t="shared" si="1"/>
        <v>1456</v>
      </c>
    </row>
    <row r="67" spans="2:7" x14ac:dyDescent="0.2">
      <c r="B67" s="2">
        <v>62</v>
      </c>
      <c r="C67" s="50" t="s">
        <v>300</v>
      </c>
      <c r="D67" s="11" t="s">
        <v>35</v>
      </c>
      <c r="E67" s="11">
        <v>1</v>
      </c>
      <c r="F67" s="11">
        <v>380</v>
      </c>
      <c r="G67" s="11">
        <f t="shared" si="1"/>
        <v>380</v>
      </c>
    </row>
    <row r="68" spans="2:7" x14ac:dyDescent="0.2">
      <c r="B68" s="2">
        <v>63</v>
      </c>
      <c r="C68" s="50" t="s">
        <v>301</v>
      </c>
      <c r="D68" s="11" t="s">
        <v>134</v>
      </c>
      <c r="E68" s="11">
        <v>2</v>
      </c>
      <c r="F68" s="11">
        <v>1000</v>
      </c>
      <c r="G68" s="11">
        <f t="shared" si="1"/>
        <v>2000</v>
      </c>
    </row>
    <row r="69" spans="2:7" x14ac:dyDescent="0.2">
      <c r="B69" s="2">
        <v>64</v>
      </c>
      <c r="C69" s="50" t="s">
        <v>133</v>
      </c>
      <c r="D69" s="11" t="s">
        <v>134</v>
      </c>
      <c r="E69" s="11">
        <v>9</v>
      </c>
      <c r="F69" s="11">
        <v>350</v>
      </c>
      <c r="G69" s="11">
        <f t="shared" si="1"/>
        <v>3150</v>
      </c>
    </row>
    <row r="70" spans="2:7" x14ac:dyDescent="0.2">
      <c r="B70" s="2">
        <v>65</v>
      </c>
      <c r="C70" s="50" t="s">
        <v>302</v>
      </c>
      <c r="D70" s="11" t="s">
        <v>151</v>
      </c>
      <c r="E70" s="11">
        <v>2</v>
      </c>
      <c r="F70" s="11">
        <v>850</v>
      </c>
      <c r="G70" s="11">
        <f t="shared" si="1"/>
        <v>1700</v>
      </c>
    </row>
    <row r="71" spans="2:7" x14ac:dyDescent="0.2">
      <c r="B71" s="2">
        <v>66</v>
      </c>
      <c r="C71" s="50" t="s">
        <v>303</v>
      </c>
      <c r="D71" s="11" t="s">
        <v>35</v>
      </c>
      <c r="E71" s="11">
        <v>6</v>
      </c>
      <c r="F71" s="11">
        <v>490</v>
      </c>
      <c r="G71" s="11">
        <f t="shared" si="1"/>
        <v>2940</v>
      </c>
    </row>
    <row r="72" spans="2:7" x14ac:dyDescent="0.2">
      <c r="B72" s="2">
        <v>67</v>
      </c>
      <c r="C72" s="50" t="s">
        <v>259</v>
      </c>
      <c r="D72" s="11" t="s">
        <v>35</v>
      </c>
      <c r="E72" s="11">
        <v>1</v>
      </c>
      <c r="F72" s="11">
        <v>320</v>
      </c>
      <c r="G72" s="11">
        <f t="shared" si="1"/>
        <v>320</v>
      </c>
    </row>
    <row r="73" spans="2:7" x14ac:dyDescent="0.2">
      <c r="B73" s="2">
        <v>68</v>
      </c>
      <c r="C73" s="50" t="s">
        <v>304</v>
      </c>
      <c r="D73" s="11" t="s">
        <v>35</v>
      </c>
      <c r="E73" s="11">
        <v>1</v>
      </c>
      <c r="F73" s="11">
        <v>180</v>
      </c>
      <c r="G73" s="11">
        <f t="shared" si="1"/>
        <v>180</v>
      </c>
    </row>
    <row r="74" spans="2:7" x14ac:dyDescent="0.2">
      <c r="B74" s="2">
        <v>69</v>
      </c>
      <c r="C74" s="50" t="s">
        <v>305</v>
      </c>
      <c r="D74" s="11" t="s">
        <v>35</v>
      </c>
      <c r="E74" s="11">
        <v>1</v>
      </c>
      <c r="F74" s="11">
        <v>45</v>
      </c>
      <c r="G74" s="11">
        <f t="shared" si="1"/>
        <v>45</v>
      </c>
    </row>
    <row r="75" spans="2:7" x14ac:dyDescent="0.2">
      <c r="B75" s="2">
        <v>70</v>
      </c>
      <c r="C75" s="50" t="s">
        <v>306</v>
      </c>
      <c r="D75" s="11" t="s">
        <v>151</v>
      </c>
      <c r="E75" s="11">
        <v>6</v>
      </c>
      <c r="F75" s="11">
        <v>320</v>
      </c>
      <c r="G75" s="11">
        <f t="shared" si="1"/>
        <v>1920</v>
      </c>
    </row>
    <row r="76" spans="2:7" x14ac:dyDescent="0.2">
      <c r="B76" s="2">
        <v>71</v>
      </c>
      <c r="C76" s="50" t="s">
        <v>307</v>
      </c>
      <c r="D76" s="11" t="s">
        <v>35</v>
      </c>
      <c r="E76" s="11">
        <v>10</v>
      </c>
      <c r="F76" s="11">
        <v>12</v>
      </c>
      <c r="G76" s="11">
        <f t="shared" si="1"/>
        <v>120</v>
      </c>
    </row>
    <row r="77" spans="2:7" x14ac:dyDescent="0.2">
      <c r="B77" s="2">
        <v>72</v>
      </c>
      <c r="C77" s="50" t="s">
        <v>308</v>
      </c>
      <c r="D77" s="11" t="s">
        <v>125</v>
      </c>
      <c r="E77" s="11">
        <v>18</v>
      </c>
      <c r="F77" s="11">
        <v>60</v>
      </c>
      <c r="G77" s="11">
        <f t="shared" si="1"/>
        <v>1080</v>
      </c>
    </row>
    <row r="78" spans="2:7" x14ac:dyDescent="0.2">
      <c r="B78" s="2">
        <v>73</v>
      </c>
      <c r="C78" s="50" t="s">
        <v>138</v>
      </c>
      <c r="D78" s="11" t="s">
        <v>130</v>
      </c>
      <c r="E78" s="11">
        <v>1</v>
      </c>
      <c r="F78" s="11">
        <v>650</v>
      </c>
      <c r="G78" s="11">
        <f t="shared" si="1"/>
        <v>650</v>
      </c>
    </row>
    <row r="79" spans="2:7" x14ac:dyDescent="0.2">
      <c r="B79" s="2">
        <v>74</v>
      </c>
      <c r="C79" s="50" t="s">
        <v>309</v>
      </c>
      <c r="D79" s="11" t="s">
        <v>34</v>
      </c>
      <c r="E79" s="11">
        <v>2</v>
      </c>
      <c r="F79" s="11">
        <v>250</v>
      </c>
      <c r="G79" s="11">
        <f t="shared" si="1"/>
        <v>500</v>
      </c>
    </row>
    <row r="80" spans="2:7" x14ac:dyDescent="0.2">
      <c r="B80" s="2">
        <v>75</v>
      </c>
      <c r="C80" s="50" t="s">
        <v>312</v>
      </c>
      <c r="D80" s="11" t="s">
        <v>35</v>
      </c>
      <c r="E80" s="11">
        <v>2</v>
      </c>
      <c r="F80" s="11">
        <v>122</v>
      </c>
      <c r="G80" s="11">
        <f t="shared" si="1"/>
        <v>244</v>
      </c>
    </row>
    <row r="81" spans="2:7" x14ac:dyDescent="0.2">
      <c r="B81" s="2">
        <v>76</v>
      </c>
      <c r="C81" s="50" t="s">
        <v>311</v>
      </c>
      <c r="D81" s="11" t="s">
        <v>35</v>
      </c>
      <c r="E81" s="11">
        <v>1</v>
      </c>
      <c r="F81" s="11">
        <v>6496</v>
      </c>
      <c r="G81" s="11">
        <f t="shared" si="1"/>
        <v>6496</v>
      </c>
    </row>
    <row r="82" spans="2:7" x14ac:dyDescent="0.2">
      <c r="B82" s="2">
        <v>77</v>
      </c>
      <c r="C82" s="50" t="s">
        <v>313</v>
      </c>
      <c r="D82" s="11" t="s">
        <v>310</v>
      </c>
      <c r="E82" s="11">
        <v>2</v>
      </c>
      <c r="F82" s="11">
        <v>350</v>
      </c>
      <c r="G82" s="11">
        <f t="shared" si="1"/>
        <v>700</v>
      </c>
    </row>
    <row r="83" spans="2:7" x14ac:dyDescent="0.2">
      <c r="B83" s="2">
        <v>78</v>
      </c>
      <c r="C83" s="7" t="s">
        <v>316</v>
      </c>
      <c r="D83" s="3" t="s">
        <v>130</v>
      </c>
      <c r="E83" s="3">
        <v>1</v>
      </c>
      <c r="F83" s="3">
        <v>450</v>
      </c>
      <c r="G83" s="3">
        <f t="shared" ref="G83:G95" si="2">SUM(F83*E83)</f>
        <v>450</v>
      </c>
    </row>
    <row r="84" spans="2:7" x14ac:dyDescent="0.2">
      <c r="B84" s="2">
        <v>79</v>
      </c>
      <c r="C84" s="7" t="s">
        <v>317</v>
      </c>
      <c r="D84" s="3" t="s">
        <v>318</v>
      </c>
      <c r="E84" s="3">
        <v>9</v>
      </c>
      <c r="F84" s="3">
        <v>240</v>
      </c>
      <c r="G84" s="3">
        <f t="shared" si="2"/>
        <v>2160</v>
      </c>
    </row>
    <row r="85" spans="2:7" x14ac:dyDescent="0.2">
      <c r="B85" s="2">
        <v>80</v>
      </c>
      <c r="C85" s="7"/>
      <c r="D85" s="3" t="s">
        <v>130</v>
      </c>
      <c r="E85" s="3">
        <v>1</v>
      </c>
      <c r="F85" s="3"/>
      <c r="G85" s="3">
        <f t="shared" si="2"/>
        <v>0</v>
      </c>
    </row>
    <row r="86" spans="2:7" x14ac:dyDescent="0.2">
      <c r="B86" s="2">
        <v>81</v>
      </c>
      <c r="C86" s="7"/>
      <c r="D86" s="3" t="s">
        <v>130</v>
      </c>
      <c r="E86" s="3">
        <v>1</v>
      </c>
      <c r="F86" s="3"/>
      <c r="G86" s="3">
        <f t="shared" si="2"/>
        <v>0</v>
      </c>
    </row>
    <row r="87" spans="2:7" x14ac:dyDescent="0.2">
      <c r="B87" s="2">
        <v>82</v>
      </c>
      <c r="C87" s="7"/>
      <c r="D87" s="3" t="s">
        <v>130</v>
      </c>
      <c r="E87" s="3">
        <v>1</v>
      </c>
      <c r="F87" s="3"/>
      <c r="G87" s="3">
        <f t="shared" si="2"/>
        <v>0</v>
      </c>
    </row>
    <row r="88" spans="2:7" x14ac:dyDescent="0.2">
      <c r="B88" s="2">
        <v>83</v>
      </c>
      <c r="C88" s="7"/>
      <c r="D88" s="3" t="s">
        <v>130</v>
      </c>
      <c r="E88" s="3">
        <v>1</v>
      </c>
      <c r="F88" s="3"/>
      <c r="G88" s="3">
        <f t="shared" si="2"/>
        <v>0</v>
      </c>
    </row>
    <row r="89" spans="2:7" x14ac:dyDescent="0.2">
      <c r="B89" s="2">
        <v>84</v>
      </c>
      <c r="C89" s="7"/>
      <c r="D89" s="3" t="s">
        <v>130</v>
      </c>
      <c r="E89" s="3">
        <v>1</v>
      </c>
      <c r="F89" s="3"/>
      <c r="G89" s="3">
        <f t="shared" si="2"/>
        <v>0</v>
      </c>
    </row>
    <row r="90" spans="2:7" x14ac:dyDescent="0.2">
      <c r="B90" s="2">
        <v>85</v>
      </c>
      <c r="C90" s="7"/>
      <c r="D90" s="3" t="s">
        <v>130</v>
      </c>
      <c r="E90" s="3">
        <v>1</v>
      </c>
      <c r="F90" s="3"/>
      <c r="G90" s="3">
        <f t="shared" si="2"/>
        <v>0</v>
      </c>
    </row>
    <row r="91" spans="2:7" x14ac:dyDescent="0.2">
      <c r="B91" s="2">
        <v>86</v>
      </c>
      <c r="C91" s="7"/>
      <c r="D91" s="3" t="s">
        <v>130</v>
      </c>
      <c r="E91" s="3">
        <v>1</v>
      </c>
      <c r="F91" s="3"/>
      <c r="G91" s="3">
        <f t="shared" si="2"/>
        <v>0</v>
      </c>
    </row>
    <row r="92" spans="2:7" x14ac:dyDescent="0.2">
      <c r="B92" s="2">
        <v>87</v>
      </c>
      <c r="C92" s="7"/>
      <c r="D92" s="3" t="s">
        <v>130</v>
      </c>
      <c r="E92" s="3">
        <v>1</v>
      </c>
      <c r="F92" s="3"/>
      <c r="G92" s="3">
        <f t="shared" si="2"/>
        <v>0</v>
      </c>
    </row>
    <row r="93" spans="2:7" x14ac:dyDescent="0.2">
      <c r="B93" s="2">
        <v>88</v>
      </c>
      <c r="C93" s="7"/>
      <c r="D93" s="3" t="s">
        <v>130</v>
      </c>
      <c r="E93" s="3">
        <v>1</v>
      </c>
      <c r="F93" s="3"/>
      <c r="G93" s="3">
        <f t="shared" si="2"/>
        <v>0</v>
      </c>
    </row>
    <row r="94" spans="2:7" x14ac:dyDescent="0.2">
      <c r="B94" s="2">
        <v>89</v>
      </c>
      <c r="C94" s="7"/>
      <c r="D94" s="3" t="s">
        <v>130</v>
      </c>
      <c r="E94" s="3">
        <v>1</v>
      </c>
      <c r="F94" s="3"/>
      <c r="G94" s="3">
        <f t="shared" si="2"/>
        <v>0</v>
      </c>
    </row>
    <row r="95" spans="2:7" x14ac:dyDescent="0.2">
      <c r="B95" s="2">
        <v>90</v>
      </c>
      <c r="C95" s="7"/>
      <c r="D95" s="3" t="s">
        <v>130</v>
      </c>
      <c r="E95" s="3">
        <v>1</v>
      </c>
      <c r="F95" s="3"/>
      <c r="G95" s="3">
        <f t="shared" si="2"/>
        <v>0</v>
      </c>
    </row>
    <row r="96" spans="2:7" x14ac:dyDescent="0.2">
      <c r="B96" s="2">
        <v>91</v>
      </c>
      <c r="C96" s="7"/>
      <c r="D96" s="3" t="s">
        <v>130</v>
      </c>
      <c r="E96" s="3">
        <v>1</v>
      </c>
      <c r="F96" s="3"/>
      <c r="G96" s="3">
        <f>SUM(F96*E96)</f>
        <v>0</v>
      </c>
    </row>
    <row r="97" spans="6:7" x14ac:dyDescent="0.2">
      <c r="F97" s="8" t="s">
        <v>64</v>
      </c>
      <c r="G97" s="15">
        <f>SUM(G9:G96)</f>
        <v>149320.34</v>
      </c>
    </row>
  </sheetData>
  <phoneticPr fontId="0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</vt:lpstr>
      <vt:lpstr>материалы</vt:lpstr>
      <vt:lpstr>смета!Область_печати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Asterix</dc:creator>
  <cp:lastModifiedBy>dir1</cp:lastModifiedBy>
  <cp:lastPrinted>2016-12-11T04:57:19Z</cp:lastPrinted>
  <dcterms:created xsi:type="dcterms:W3CDTF">2003-01-23T18:19:30Z</dcterms:created>
  <dcterms:modified xsi:type="dcterms:W3CDTF">2019-09-30T09:58:47Z</dcterms:modified>
</cp:coreProperties>
</file>