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1\Desktop\"/>
    </mc:Choice>
  </mc:AlternateContent>
  <bookViews>
    <workbookView xWindow="120" yWindow="165" windowWidth="19080" windowHeight="74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Лист1!$A$1:$CX$143</definedName>
  </definedNames>
  <calcPr calcId="162913"/>
</workbook>
</file>

<file path=xl/calcChain.xml><?xml version="1.0" encoding="utf-8"?>
<calcChain xmlns="http://schemas.openxmlformats.org/spreadsheetml/2006/main">
  <c r="M78" i="1" l="1"/>
  <c r="AM13" i="1"/>
  <c r="L10" i="1" s="1"/>
  <c r="AJ13" i="1"/>
  <c r="K10" i="1" s="1"/>
  <c r="O85" i="1"/>
  <c r="O84" i="1"/>
  <c r="O83" i="1"/>
  <c r="O82" i="1"/>
  <c r="O81" i="1"/>
  <c r="O78" i="1"/>
  <c r="O80" i="1" s="1"/>
  <c r="U13" i="1"/>
  <c r="K79" i="1"/>
  <c r="P73" i="1"/>
  <c r="R73" i="1" s="1"/>
  <c r="P70" i="1"/>
  <c r="R70" i="1"/>
  <c r="S70" i="1" s="1"/>
  <c r="P65" i="1"/>
  <c r="R65" i="1" s="1"/>
  <c r="P45" i="1"/>
  <c r="Q45" i="1"/>
  <c r="S45" i="1" s="1"/>
  <c r="R45" i="1"/>
  <c r="X13" i="1"/>
  <c r="X14" i="1"/>
  <c r="X20" i="1" s="1"/>
  <c r="X16" i="1"/>
  <c r="X18" i="1"/>
  <c r="AD16" i="1"/>
  <c r="AD13" i="1"/>
  <c r="AD14" i="1" s="1"/>
  <c r="AD18" i="1"/>
  <c r="AD20" i="1"/>
  <c r="P46" i="1"/>
  <c r="Q46" i="1" s="1"/>
  <c r="S46" i="1" s="1"/>
  <c r="F47" i="1"/>
  <c r="K47" i="1"/>
  <c r="L47" i="1"/>
  <c r="M47" i="1"/>
  <c r="N47" i="1"/>
  <c r="P41" i="1"/>
  <c r="Q41" i="1" s="1"/>
  <c r="Q70" i="1"/>
  <c r="T70" i="1" s="1"/>
  <c r="AG13" i="1"/>
  <c r="AG14" i="1" s="1"/>
  <c r="AG20" i="1" s="1"/>
  <c r="J11" i="1" s="1"/>
  <c r="AG16" i="1"/>
  <c r="AG18" i="1"/>
  <c r="F25" i="1"/>
  <c r="P25" i="1"/>
  <c r="R25" i="1"/>
  <c r="AA13" i="1"/>
  <c r="AA14" i="1" s="1"/>
  <c r="AA16" i="1"/>
  <c r="AA18" i="1"/>
  <c r="H24" i="1"/>
  <c r="AJ16" i="1"/>
  <c r="AJ18" i="1"/>
  <c r="AM14" i="1"/>
  <c r="AM16" i="1"/>
  <c r="AM18" i="1"/>
  <c r="AM20" i="1"/>
  <c r="L11" i="1" s="1"/>
  <c r="AS13" i="1"/>
  <c r="AS14" i="1"/>
  <c r="AS20" i="1" s="1"/>
  <c r="N11" i="1" s="1"/>
  <c r="AS16" i="1"/>
  <c r="AS18" i="1"/>
  <c r="F24" i="1"/>
  <c r="M24" i="1"/>
  <c r="P23" i="1"/>
  <c r="R23" i="1"/>
  <c r="P22" i="1"/>
  <c r="R22" i="1" s="1"/>
  <c r="AA17" i="1"/>
  <c r="H13" i="1"/>
  <c r="M56" i="1"/>
  <c r="AG17" i="1"/>
  <c r="J13" i="1"/>
  <c r="J56" i="1" s="1"/>
  <c r="AD17" i="1"/>
  <c r="I13" i="1"/>
  <c r="I56" i="1"/>
  <c r="X17" i="1"/>
  <c r="G13" i="1"/>
  <c r="G56" i="1"/>
  <c r="P91" i="1"/>
  <c r="Q91" i="1"/>
  <c r="S91" i="1" s="1"/>
  <c r="P90" i="1"/>
  <c r="Q90" i="1"/>
  <c r="S90" i="1" s="1"/>
  <c r="P89" i="1"/>
  <c r="Q89" i="1" s="1"/>
  <c r="S89" i="1"/>
  <c r="AG15" i="1"/>
  <c r="J12" i="1" s="1"/>
  <c r="H87" i="1"/>
  <c r="K87" i="1"/>
  <c r="AP13" i="1"/>
  <c r="M10" i="1"/>
  <c r="M86" i="1" s="1"/>
  <c r="M87" i="1"/>
  <c r="N10" i="1"/>
  <c r="N87" i="1"/>
  <c r="H86" i="1"/>
  <c r="K86" i="1"/>
  <c r="N86" i="1"/>
  <c r="N85" i="1"/>
  <c r="N84" i="1"/>
  <c r="N83" i="1"/>
  <c r="N82" i="1"/>
  <c r="N81" i="1"/>
  <c r="N78" i="1"/>
  <c r="P78" i="1" s="1"/>
  <c r="Q78" i="1" s="1"/>
  <c r="S78" i="1" s="1"/>
  <c r="N80" i="1"/>
  <c r="P77" i="1"/>
  <c r="Q77" i="1"/>
  <c r="S77" i="1" s="1"/>
  <c r="P76" i="1"/>
  <c r="Q76" i="1"/>
  <c r="S76" i="1"/>
  <c r="P75" i="1"/>
  <c r="Q75" i="1"/>
  <c r="S75" i="1"/>
  <c r="P74" i="1"/>
  <c r="Q74" i="1" s="1"/>
  <c r="S74" i="1" s="1"/>
  <c r="Q73" i="1"/>
  <c r="S73" i="1" s="1"/>
  <c r="P72" i="1"/>
  <c r="Q72" i="1"/>
  <c r="S72" i="1"/>
  <c r="P71" i="1"/>
  <c r="Q71" i="1" s="1"/>
  <c r="S71" i="1" s="1"/>
  <c r="P69" i="1"/>
  <c r="Q69" i="1" s="1"/>
  <c r="S69" i="1" s="1"/>
  <c r="P68" i="1"/>
  <c r="Q68" i="1" s="1"/>
  <c r="S68" i="1" s="1"/>
  <c r="P67" i="1"/>
  <c r="Q67" i="1"/>
  <c r="S67" i="1"/>
  <c r="P66" i="1"/>
  <c r="Q66" i="1"/>
  <c r="S66" i="1"/>
  <c r="P64" i="1"/>
  <c r="Q64" i="1"/>
  <c r="S64" i="1"/>
  <c r="P63" i="1"/>
  <c r="Q63" i="1" s="1"/>
  <c r="S63" i="1" s="1"/>
  <c r="S62" i="1"/>
  <c r="P61" i="1"/>
  <c r="Q61" i="1" s="1"/>
  <c r="S61" i="1" s="1"/>
  <c r="F60" i="1"/>
  <c r="K60" i="1"/>
  <c r="L60" i="1"/>
  <c r="N60" i="1"/>
  <c r="O60" i="1"/>
  <c r="P60" i="1"/>
  <c r="Q60" i="1" s="1"/>
  <c r="S60" i="1" s="1"/>
  <c r="P59" i="1"/>
  <c r="Q59" i="1" s="1"/>
  <c r="S59" i="1" s="1"/>
  <c r="H57" i="1"/>
  <c r="J10" i="1"/>
  <c r="J57" i="1" s="1"/>
  <c r="L57" i="1"/>
  <c r="M57" i="1"/>
  <c r="M96" i="1" s="1"/>
  <c r="P96" i="1" s="1"/>
  <c r="Q96" i="1" s="1"/>
  <c r="N57" i="1"/>
  <c r="AV13" i="1"/>
  <c r="O10" i="1"/>
  <c r="O57" i="1"/>
  <c r="F55" i="1"/>
  <c r="K55" i="1"/>
  <c r="L55" i="1"/>
  <c r="N55" i="1"/>
  <c r="P55" i="1" s="1"/>
  <c r="Q55" i="1" s="1"/>
  <c r="S55" i="1" s="1"/>
  <c r="F54" i="1"/>
  <c r="G54" i="1"/>
  <c r="I54" i="1"/>
  <c r="K54" i="1"/>
  <c r="L54" i="1"/>
  <c r="M54" i="1"/>
  <c r="N54" i="1"/>
  <c r="P53" i="1"/>
  <c r="Q53" i="1" s="1"/>
  <c r="S53" i="1" s="1"/>
  <c r="P52" i="1"/>
  <c r="Q52" i="1"/>
  <c r="S52" i="1"/>
  <c r="P51" i="1"/>
  <c r="Q51" i="1" s="1"/>
  <c r="S51" i="1" s="1"/>
  <c r="P50" i="1"/>
  <c r="Q50" i="1" s="1"/>
  <c r="S50" i="1" s="1"/>
  <c r="P49" i="1"/>
  <c r="Q49" i="1" s="1"/>
  <c r="S49" i="1" s="1"/>
  <c r="P48" i="1"/>
  <c r="Q48" i="1"/>
  <c r="S48" i="1"/>
  <c r="P44" i="1"/>
  <c r="Q44" i="1" s="1"/>
  <c r="S44" i="1" s="1"/>
  <c r="P43" i="1"/>
  <c r="Q43" i="1" s="1"/>
  <c r="S43" i="1" s="1"/>
  <c r="P42" i="1"/>
  <c r="Q42" i="1" s="1"/>
  <c r="S42" i="1" s="1"/>
  <c r="P40" i="1"/>
  <c r="Q40" i="1"/>
  <c r="S40" i="1"/>
  <c r="P39" i="1"/>
  <c r="Q39" i="1" s="1"/>
  <c r="S39" i="1" s="1"/>
  <c r="P38" i="1"/>
  <c r="Q38" i="1" s="1"/>
  <c r="S38" i="1" s="1"/>
  <c r="P37" i="1"/>
  <c r="Q37" i="1" s="1"/>
  <c r="S37" i="1" s="1"/>
  <c r="P36" i="1"/>
  <c r="Q36" i="1"/>
  <c r="S36" i="1"/>
  <c r="P35" i="1"/>
  <c r="Q35" i="1" s="1"/>
  <c r="S35" i="1" s="1"/>
  <c r="P34" i="1"/>
  <c r="Q34" i="1" s="1"/>
  <c r="S34" i="1" s="1"/>
  <c r="J28" i="1"/>
  <c r="J33" i="1" s="1"/>
  <c r="P33" i="1" s="1"/>
  <c r="Q33" i="1" s="1"/>
  <c r="S33" i="1" s="1"/>
  <c r="P32" i="1"/>
  <c r="Q32" i="1" s="1"/>
  <c r="S32" i="1" s="1"/>
  <c r="P31" i="1"/>
  <c r="Q31" i="1" s="1"/>
  <c r="S31" i="1" s="1"/>
  <c r="P30" i="1"/>
  <c r="Q30" i="1"/>
  <c r="S30" i="1"/>
  <c r="U16" i="1"/>
  <c r="U18" i="1"/>
  <c r="F29" i="1"/>
  <c r="H29" i="1"/>
  <c r="L29" i="1"/>
  <c r="AP14" i="1"/>
  <c r="AP16" i="1"/>
  <c r="AP18" i="1"/>
  <c r="AP20" i="1"/>
  <c r="M29" i="1"/>
  <c r="F28" i="1"/>
  <c r="H28" i="1"/>
  <c r="M28" i="1"/>
  <c r="F27" i="1"/>
  <c r="H27" i="1"/>
  <c r="L27" i="1"/>
  <c r="M27" i="1"/>
  <c r="Q25" i="1"/>
  <c r="S25" i="1"/>
  <c r="Q23" i="1"/>
  <c r="S23" i="1" s="1"/>
  <c r="X15" i="1"/>
  <c r="G12" i="1" s="1"/>
  <c r="P12" i="1" s="1"/>
  <c r="AA15" i="1"/>
  <c r="H12" i="1"/>
  <c r="AD15" i="1"/>
  <c r="I12" i="1" s="1"/>
  <c r="I103" i="1" s="1"/>
  <c r="AV14" i="1"/>
  <c r="AV20" i="1" s="1"/>
  <c r="O11" i="1" s="1"/>
  <c r="AV16" i="1"/>
  <c r="AV18" i="1"/>
  <c r="G10" i="1"/>
  <c r="AS15" i="1"/>
  <c r="P62" i="1"/>
  <c r="U17" i="1"/>
  <c r="AJ15" i="1"/>
  <c r="AM15" i="1"/>
  <c r="AJ17" i="1"/>
  <c r="AM17" i="1"/>
  <c r="AS17" i="1"/>
  <c r="AP17" i="1"/>
  <c r="R19" i="1"/>
  <c r="R21" i="1"/>
  <c r="M94" i="1"/>
  <c r="P94" i="1"/>
  <c r="Q94" i="1" s="1"/>
  <c r="I102" i="1"/>
  <c r="J102" i="1"/>
  <c r="L102" i="1"/>
  <c r="AP15" i="1"/>
  <c r="M102" i="1"/>
  <c r="J103" i="1"/>
  <c r="L103" i="1"/>
  <c r="M103" i="1"/>
  <c r="M95" i="1"/>
  <c r="P95" i="1"/>
  <c r="Q95" i="1"/>
  <c r="M92" i="1"/>
  <c r="P92" i="1" s="1"/>
  <c r="Q92" i="1" s="1"/>
  <c r="P93" i="1"/>
  <c r="Q93" i="1"/>
  <c r="M97" i="1"/>
  <c r="P97" i="1" s="1"/>
  <c r="Q97" i="1" s="1"/>
  <c r="M98" i="1"/>
  <c r="P98" i="1" s="1"/>
  <c r="Q98" i="1" s="1"/>
  <c r="M99" i="1"/>
  <c r="P99" i="1"/>
  <c r="Q99" i="1" s="1"/>
  <c r="M100" i="1"/>
  <c r="P100" i="1"/>
  <c r="Q100" i="1"/>
  <c r="P101" i="1"/>
  <c r="Q101" i="1" s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12" i="1"/>
  <c r="G113" i="1"/>
  <c r="G114" i="1"/>
  <c r="G117" i="1"/>
  <c r="G118" i="1"/>
  <c r="G119" i="1"/>
  <c r="G120" i="1"/>
  <c r="G121" i="1"/>
  <c r="G122" i="1"/>
  <c r="G123" i="1"/>
  <c r="G124" i="1"/>
  <c r="G140" i="1"/>
  <c r="G115" i="1"/>
  <c r="G116" i="1"/>
  <c r="G141" i="1"/>
  <c r="Q106" i="1" s="1"/>
  <c r="U15" i="1"/>
  <c r="AY13" i="1"/>
  <c r="AY14" i="1" s="1"/>
  <c r="AY16" i="1"/>
  <c r="AY18" i="1"/>
  <c r="AY20" i="1" s="1"/>
  <c r="BE13" i="1"/>
  <c r="BE14" i="1" s="1"/>
  <c r="BE16" i="1"/>
  <c r="BE18" i="1"/>
  <c r="BH13" i="1"/>
  <c r="BH14" i="1" s="1"/>
  <c r="BH20" i="1" s="1"/>
  <c r="BH16" i="1"/>
  <c r="BH18" i="1"/>
  <c r="BK13" i="1"/>
  <c r="BK14" i="1" s="1"/>
  <c r="BK16" i="1"/>
  <c r="BK20" i="1" s="1"/>
  <c r="BK18" i="1"/>
  <c r="BN13" i="1"/>
  <c r="BN14" i="1" s="1"/>
  <c r="BN16" i="1"/>
  <c r="BN18" i="1"/>
  <c r="BN20" i="1" s="1"/>
  <c r="BQ13" i="1"/>
  <c r="BQ14" i="1" s="1"/>
  <c r="BQ16" i="1"/>
  <c r="BQ18" i="1"/>
  <c r="BT13" i="1"/>
  <c r="BT14" i="1" s="1"/>
  <c r="BT20" i="1" s="1"/>
  <c r="BT16" i="1"/>
  <c r="BT18" i="1"/>
  <c r="BW13" i="1"/>
  <c r="BW14" i="1" s="1"/>
  <c r="BW16" i="1"/>
  <c r="BW20" i="1" s="1"/>
  <c r="BW18" i="1"/>
  <c r="BZ13" i="1"/>
  <c r="BZ14" i="1" s="1"/>
  <c r="BZ16" i="1"/>
  <c r="BZ20" i="1" s="1"/>
  <c r="BZ18" i="1"/>
  <c r="CC13" i="1"/>
  <c r="CC14" i="1" s="1"/>
  <c r="CC16" i="1"/>
  <c r="CC18" i="1"/>
  <c r="CF13" i="1"/>
  <c r="CF14" i="1" s="1"/>
  <c r="CF16" i="1"/>
  <c r="CF18" i="1"/>
  <c r="CI13" i="1"/>
  <c r="CI14" i="1" s="1"/>
  <c r="CI20" i="1" s="1"/>
  <c r="CI16" i="1"/>
  <c r="CI18" i="1"/>
  <c r="BB13" i="1"/>
  <c r="BB14" i="1" s="1"/>
  <c r="BB16" i="1"/>
  <c r="BB20" i="1" s="1"/>
  <c r="BB18" i="1"/>
  <c r="CL13" i="1"/>
  <c r="CL14" i="1" s="1"/>
  <c r="CL16" i="1"/>
  <c r="CL18" i="1"/>
  <c r="CL20" i="1" s="1"/>
  <c r="CO13" i="1"/>
  <c r="CO14" i="1" s="1"/>
  <c r="CO16" i="1"/>
  <c r="CO18" i="1"/>
  <c r="AV15" i="1"/>
  <c r="AY15" i="1"/>
  <c r="BB15" i="1"/>
  <c r="BE15" i="1"/>
  <c r="BH15" i="1"/>
  <c r="BK15" i="1"/>
  <c r="BN15" i="1"/>
  <c r="BQ15" i="1"/>
  <c r="BT15" i="1"/>
  <c r="BW15" i="1"/>
  <c r="BZ15" i="1"/>
  <c r="CC15" i="1"/>
  <c r="CF15" i="1"/>
  <c r="CI15" i="1"/>
  <c r="CL15" i="1"/>
  <c r="BK17" i="1"/>
  <c r="AY17" i="1"/>
  <c r="BB17" i="1"/>
  <c r="CO15" i="1"/>
  <c r="CO17" i="1"/>
  <c r="CL17" i="1"/>
  <c r="CI17" i="1"/>
  <c r="CF17" i="1"/>
  <c r="CC17" i="1"/>
  <c r="BZ17" i="1"/>
  <c r="BW17" i="1"/>
  <c r="BT17" i="1"/>
  <c r="BQ17" i="1"/>
  <c r="BN17" i="1"/>
  <c r="BH17" i="1"/>
  <c r="BE17" i="1"/>
  <c r="AV17" i="1"/>
  <c r="CR19" i="1"/>
  <c r="CO20" i="1"/>
  <c r="BQ20" i="1"/>
  <c r="CF20" i="1"/>
  <c r="CC20" i="1"/>
  <c r="BE20" i="1"/>
  <c r="CR18" i="1"/>
  <c r="CR17" i="1"/>
  <c r="CR13" i="1"/>
  <c r="CR16" i="1"/>
  <c r="N24" i="1" l="1"/>
  <c r="N27" i="1"/>
  <c r="N29" i="1"/>
  <c r="N28" i="1"/>
  <c r="S41" i="1"/>
  <c r="J27" i="1"/>
  <c r="J26" i="1"/>
  <c r="P26" i="1" s="1"/>
  <c r="J24" i="1"/>
  <c r="P13" i="1"/>
  <c r="AA20" i="1"/>
  <c r="F10" i="1"/>
  <c r="U14" i="1"/>
  <c r="L87" i="1"/>
  <c r="L86" i="1"/>
  <c r="L80" i="1"/>
  <c r="L81" i="1" s="1"/>
  <c r="L82" i="1" s="1"/>
  <c r="L83" i="1" s="1"/>
  <c r="L84" i="1" s="1"/>
  <c r="L85" i="1" s="1"/>
  <c r="L79" i="1"/>
  <c r="CR15" i="1"/>
  <c r="H102" i="1"/>
  <c r="P102" i="1" s="1"/>
  <c r="Q102" i="1" s="1"/>
  <c r="H103" i="1"/>
  <c r="P103" i="1" s="1"/>
  <c r="Q103" i="1" s="1"/>
  <c r="J54" i="1"/>
  <c r="P47" i="1"/>
  <c r="K80" i="1"/>
  <c r="K81" i="1" s="1"/>
  <c r="K57" i="1"/>
  <c r="J88" i="1"/>
  <c r="P88" i="1" s="1"/>
  <c r="Q88" i="1" s="1"/>
  <c r="S88" i="1" s="1"/>
  <c r="J58" i="1"/>
  <c r="P58" i="1" s="1"/>
  <c r="Q58" i="1" s="1"/>
  <c r="S58" i="1" s="1"/>
  <c r="H56" i="1"/>
  <c r="P56" i="1" s="1"/>
  <c r="Q56" i="1" s="1"/>
  <c r="S56" i="1" s="1"/>
  <c r="H54" i="1"/>
  <c r="P54" i="1" s="1"/>
  <c r="Q54" i="1" s="1"/>
  <c r="S54" i="1" s="1"/>
  <c r="L24" i="1"/>
  <c r="L28" i="1"/>
  <c r="I10" i="1"/>
  <c r="AJ14" i="1"/>
  <c r="AJ20" i="1" s="1"/>
  <c r="K11" i="1" s="1"/>
  <c r="Q65" i="1"/>
  <c r="R41" i="1"/>
  <c r="Q22" i="1"/>
  <c r="Q47" i="1" l="1"/>
  <c r="S47" i="1" s="1"/>
  <c r="R47" i="1"/>
  <c r="K27" i="1"/>
  <c r="P27" i="1" s="1"/>
  <c r="Q27" i="1" s="1"/>
  <c r="S27" i="1" s="1"/>
  <c r="K24" i="1"/>
  <c r="P24" i="1" s="1"/>
  <c r="K28" i="1"/>
  <c r="P28" i="1" s="1"/>
  <c r="Q28" i="1" s="1"/>
  <c r="S28" i="1" s="1"/>
  <c r="K29" i="1"/>
  <c r="P29" i="1" s="1"/>
  <c r="Q29" i="1" s="1"/>
  <c r="S29" i="1" s="1"/>
  <c r="P11" i="1"/>
  <c r="U20" i="1"/>
  <c r="CR20" i="1" s="1"/>
  <c r="CR14" i="1"/>
  <c r="T56" i="1"/>
  <c r="T65" i="1"/>
  <c r="S65" i="1"/>
  <c r="S22" i="1"/>
  <c r="F79" i="1"/>
  <c r="P79" i="1" s="1"/>
  <c r="Q79" i="1" s="1"/>
  <c r="S79" i="1" s="1"/>
  <c r="F80" i="1"/>
  <c r="P80" i="1" s="1"/>
  <c r="Q80" i="1" s="1"/>
  <c r="S80" i="1" s="1"/>
  <c r="F87" i="1"/>
  <c r="P87" i="1" s="1"/>
  <c r="Q87" i="1" s="1"/>
  <c r="S87" i="1" s="1"/>
  <c r="F86" i="1"/>
  <c r="P86" i="1" s="1"/>
  <c r="Q86" i="1" s="1"/>
  <c r="S86" i="1" s="1"/>
  <c r="F57" i="1"/>
  <c r="P57" i="1" s="1"/>
  <c r="Q57" i="1" s="1"/>
  <c r="S57" i="1" s="1"/>
  <c r="P10" i="1"/>
  <c r="R26" i="1"/>
  <c r="Q26" i="1"/>
  <c r="S26" i="1" s="1"/>
  <c r="K82" i="1"/>
  <c r="P81" i="1"/>
  <c r="Q81" i="1" s="1"/>
  <c r="S81" i="1" s="1"/>
  <c r="R24" i="1" l="1"/>
  <c r="R104" i="1" s="1"/>
  <c r="Q24" i="1"/>
  <c r="K83" i="1"/>
  <c r="P82" i="1"/>
  <c r="Q82" i="1" s="1"/>
  <c r="S82" i="1" s="1"/>
  <c r="K84" i="1" l="1"/>
  <c r="P83" i="1"/>
  <c r="Q83" i="1" s="1"/>
  <c r="S83" i="1" s="1"/>
  <c r="S24" i="1"/>
  <c r="R105" i="1"/>
  <c r="R107" i="1"/>
  <c r="R109" i="1" s="1"/>
  <c r="K85" i="1" l="1"/>
  <c r="P85" i="1" s="1"/>
  <c r="Q85" i="1" s="1"/>
  <c r="S85" i="1" s="1"/>
  <c r="P84" i="1"/>
  <c r="Q84" i="1" s="1"/>
  <c r="S84" i="1" l="1"/>
  <c r="S104" i="1" s="1"/>
  <c r="Q104" i="1"/>
  <c r="Q105" i="1" l="1"/>
  <c r="Q107" i="1"/>
  <c r="K107" i="1"/>
  <c r="S105" i="1"/>
  <c r="S107" i="1" s="1"/>
</calcChain>
</file>

<file path=xl/sharedStrings.xml><?xml version="1.0" encoding="utf-8"?>
<sst xmlns="http://schemas.openxmlformats.org/spreadsheetml/2006/main" count="357" uniqueCount="187">
  <si>
    <t>Периметр</t>
  </si>
  <si>
    <t>Площадь стен</t>
  </si>
  <si>
    <t>Площадь потолков</t>
  </si>
  <si>
    <t>Площадь пола</t>
  </si>
  <si>
    <t>комната 1</t>
  </si>
  <si>
    <t>комната 2</t>
  </si>
  <si>
    <t>комната 3</t>
  </si>
  <si>
    <t>комната 4</t>
  </si>
  <si>
    <t>комната 5</t>
  </si>
  <si>
    <t>комната 6</t>
  </si>
  <si>
    <t>комната 7</t>
  </si>
  <si>
    <t>итого</t>
  </si>
  <si>
    <t>Итого</t>
  </si>
  <si>
    <t>Расчётные данные,м</t>
  </si>
  <si>
    <t>Длин.</t>
  </si>
  <si>
    <t>Выс.</t>
  </si>
  <si>
    <t>Шир.</t>
  </si>
  <si>
    <t>Двери,ипроёмы,м</t>
  </si>
  <si>
    <t>Окна,м</t>
  </si>
  <si>
    <t>Периметр,м</t>
  </si>
  <si>
    <t>Площадь стен,общая,м</t>
  </si>
  <si>
    <t>Площадь потолка,м2</t>
  </si>
  <si>
    <t>Площадь дверей и окон,м2</t>
  </si>
  <si>
    <t>Площадь пола,м2</t>
  </si>
  <si>
    <t>Площадь откосов,м2</t>
  </si>
  <si>
    <t>Площадь стен,итоговая,м2</t>
  </si>
  <si>
    <t>расцен.</t>
  </si>
  <si>
    <t>комната 8</t>
  </si>
  <si>
    <t>комната 9</t>
  </si>
  <si>
    <t>комната 12</t>
  </si>
  <si>
    <t>комната 13</t>
  </si>
  <si>
    <t>комната 14</t>
  </si>
  <si>
    <t>Проёмы,м2</t>
  </si>
  <si>
    <t>ед.изм.</t>
  </si>
  <si>
    <t>м2</t>
  </si>
  <si>
    <t>шт</t>
  </si>
  <si>
    <t>Площадь окон,м2</t>
  </si>
  <si>
    <t>Площадь дверей  ,м2</t>
  </si>
  <si>
    <t>комната 15</t>
  </si>
  <si>
    <t>комната 16</t>
  </si>
  <si>
    <t>комната 17</t>
  </si>
  <si>
    <t>комната 18</t>
  </si>
  <si>
    <t>комната 19</t>
  </si>
  <si>
    <t>комната 20</t>
  </si>
  <si>
    <t>комната 21</t>
  </si>
  <si>
    <t>комната 22</t>
  </si>
  <si>
    <t>комната 23</t>
  </si>
  <si>
    <t>комната 24</t>
  </si>
  <si>
    <t>комната 28</t>
  </si>
  <si>
    <t>фасад</t>
  </si>
  <si>
    <t>фасад 2</t>
  </si>
  <si>
    <t>окна</t>
  </si>
  <si>
    <t>двери</t>
  </si>
  <si>
    <t>площадь оконных откосов</t>
  </si>
  <si>
    <t>площадь дверных откосов</t>
  </si>
  <si>
    <t>балкон</t>
  </si>
  <si>
    <t>комн 5(кухня)</t>
  </si>
  <si>
    <t>комн 6(коридор)</t>
  </si>
  <si>
    <t>комн 7(ван бол)</t>
  </si>
  <si>
    <t>комн 8(ван мал)</t>
  </si>
  <si>
    <t>комн 9(кор мал)</t>
  </si>
  <si>
    <t>Штукатурка по маякам</t>
  </si>
  <si>
    <t>выполнено</t>
  </si>
  <si>
    <t>на</t>
  </si>
  <si>
    <t>№</t>
  </si>
  <si>
    <t>Наименование материалов</t>
  </si>
  <si>
    <t>кол-во</t>
  </si>
  <si>
    <t>цена</t>
  </si>
  <si>
    <t>всего</t>
  </si>
  <si>
    <t>материалы (ориентировочно)</t>
  </si>
  <si>
    <t>Итого по смете</t>
  </si>
  <si>
    <t>материалы (по факту)</t>
  </si>
  <si>
    <t>АВАНС</t>
  </si>
  <si>
    <t>К оплате</t>
  </si>
  <si>
    <t>материалы   (ориентиров)</t>
  </si>
  <si>
    <t>прихож</t>
  </si>
  <si>
    <t>Стены</t>
  </si>
  <si>
    <t>Потолок</t>
  </si>
  <si>
    <t>Покраска потолка</t>
  </si>
  <si>
    <t>пм</t>
  </si>
  <si>
    <t>ванная</t>
  </si>
  <si>
    <t>Нанесение декоративки</t>
  </si>
  <si>
    <t>санузел</t>
  </si>
  <si>
    <t xml:space="preserve">Смета на ремонт квартиры 59  по Кемеровской </t>
  </si>
  <si>
    <t>кухня</t>
  </si>
  <si>
    <t>Устройство перегородок из ПГП</t>
  </si>
  <si>
    <t>Демонтаж перегородок из вармита</t>
  </si>
  <si>
    <t xml:space="preserve">Грунтовка стен </t>
  </si>
  <si>
    <t>Выравнивание стен по маякам</t>
  </si>
  <si>
    <t>Шпаклевка стен</t>
  </si>
  <si>
    <t>Наклейка обоев</t>
  </si>
  <si>
    <t>Наклейка СТЕКЛОХОЛСТА</t>
  </si>
  <si>
    <t>Шпаклевка по стеклохолсту</t>
  </si>
  <si>
    <t>Нанесение декоративки короед</t>
  </si>
  <si>
    <t>Штукатурка колонн</t>
  </si>
  <si>
    <t>Установка армирующих уголков</t>
  </si>
  <si>
    <t>Установка подоконников и пластик откосов</t>
  </si>
  <si>
    <t>Установка декоративных уголков</t>
  </si>
  <si>
    <t>пол</t>
  </si>
  <si>
    <t>Грунтовка пола</t>
  </si>
  <si>
    <t>Наливной пол под ламинат</t>
  </si>
  <si>
    <t>Монтаж кафельной плитки</t>
  </si>
  <si>
    <t>Установка плинтуса пласт</t>
  </si>
  <si>
    <t>Стяжка</t>
  </si>
  <si>
    <t>Укладка ламината</t>
  </si>
  <si>
    <t>Сантехника</t>
  </si>
  <si>
    <t>Устройство ниш под батареи</t>
  </si>
  <si>
    <t>Штукатурка ниш доп</t>
  </si>
  <si>
    <t xml:space="preserve">РАЗВОДКА </t>
  </si>
  <si>
    <t>точ</t>
  </si>
  <si>
    <t>Установка счетчиков</t>
  </si>
  <si>
    <t>комп</t>
  </si>
  <si>
    <t>Установка сантехники</t>
  </si>
  <si>
    <t>Установка ванной</t>
  </si>
  <si>
    <t>Грунтовка потолка</t>
  </si>
  <si>
    <t>Шпаклевка потолка</t>
  </si>
  <si>
    <t>Наклейка стеклохолста</t>
  </si>
  <si>
    <t>Грунтовка потолка перед стеклохолстом</t>
  </si>
  <si>
    <t>Шпаклевка по стеклохолсту под покраску</t>
  </si>
  <si>
    <t>Монтаж багета</t>
  </si>
  <si>
    <t>Обработка багета и покраска</t>
  </si>
  <si>
    <t>Подъем материала 5%</t>
  </si>
  <si>
    <t>Пластик  потолок</t>
  </si>
  <si>
    <t>Выравнивание стен по пгп</t>
  </si>
  <si>
    <t>Устройство щеки из ГКЛ</t>
  </si>
  <si>
    <t>Обработка щеки</t>
  </si>
  <si>
    <t>Потолок ГКЛ  материалы</t>
  </si>
  <si>
    <t>Натяжной потолок</t>
  </si>
  <si>
    <t>Ламинат</t>
  </si>
  <si>
    <t>Наливной пол</t>
  </si>
  <si>
    <t>меш</t>
  </si>
  <si>
    <t>Грунтовка 10л</t>
  </si>
  <si>
    <t>Штукатурка 30кг</t>
  </si>
  <si>
    <t>Шпаклевка 25 кг</t>
  </si>
  <si>
    <t>Обои 10м2</t>
  </si>
  <si>
    <t>Декоративка</t>
  </si>
  <si>
    <t>Плинтус</t>
  </si>
  <si>
    <t>ПГП</t>
  </si>
  <si>
    <t>03,М2</t>
  </si>
  <si>
    <t>Кафельная плитка</t>
  </si>
  <si>
    <t>Клей для кафеля</t>
  </si>
  <si>
    <t>Затирки 2 кг</t>
  </si>
  <si>
    <t>Электроразводка</t>
  </si>
  <si>
    <t>Сантехразводка</t>
  </si>
  <si>
    <t>ванна</t>
  </si>
  <si>
    <t>Унитаз</t>
  </si>
  <si>
    <t>Раковина</t>
  </si>
  <si>
    <t>Водонагреватель</t>
  </si>
  <si>
    <t>Подоконники и откосы</t>
  </si>
  <si>
    <t>Пена монтажная</t>
  </si>
  <si>
    <t>б</t>
  </si>
  <si>
    <t>машина под мусор</t>
  </si>
  <si>
    <t>рейс</t>
  </si>
  <si>
    <t>Доставка материала</t>
  </si>
  <si>
    <t>Неучтенные материалы</t>
  </si>
  <si>
    <t>Установочные материалы на сантех</t>
  </si>
  <si>
    <t>Кондеционеры</t>
  </si>
  <si>
    <t>Кафельная плитка стены</t>
  </si>
  <si>
    <t>Зашивка стен ГКЛ</t>
  </si>
  <si>
    <t>Установка нажимного лючка</t>
  </si>
  <si>
    <t>Монтаж теплого пола</t>
  </si>
  <si>
    <t>Устройство штраб под сантехразводку</t>
  </si>
  <si>
    <t>Усиление щеки с закладными</t>
  </si>
  <si>
    <t>Разборка и сборка стояка канализации</t>
  </si>
  <si>
    <t>Перенос подводки полотенцесушителя</t>
  </si>
  <si>
    <t>Заделка проема в полу к соседу</t>
  </si>
  <si>
    <t>Устройство сквозного отверстия к соседу д-500мм</t>
  </si>
  <si>
    <t>Монтаж фартука</t>
  </si>
  <si>
    <t>гардеробная</t>
  </si>
  <si>
    <t>СПАЛЬНЯ с балк</t>
  </si>
  <si>
    <t>детская девоч</t>
  </si>
  <si>
    <t>детская мальч</t>
  </si>
  <si>
    <t>гостинная</t>
  </si>
  <si>
    <t>комната 10</t>
  </si>
  <si>
    <t>А</t>
  </si>
  <si>
    <t>итого по смете</t>
  </si>
  <si>
    <t>выполненно</t>
  </si>
  <si>
    <t>остаток</t>
  </si>
  <si>
    <t>Грунтовка стен перед обоями, декоратив</t>
  </si>
  <si>
    <t>Монтаж щеки</t>
  </si>
  <si>
    <t>Перенос щита гребенки</t>
  </si>
  <si>
    <t>Устанока поддона</t>
  </si>
  <si>
    <t>Монтаж коробов</t>
  </si>
  <si>
    <t>4,11,18</t>
  </si>
  <si>
    <t>Перенос батарей в ниши, запуск переборка</t>
  </si>
  <si>
    <t>Электрика ПОД КЛЮЧ</t>
  </si>
  <si>
    <t>Монтаж потолка  гкл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</si>
</sst>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6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/>
    <xf numFmtId="1" fontId="2" fillId="0" borderId="5" xfId="0" applyNumberFormat="1" applyFont="1" applyBorder="1"/>
    <xf numFmtId="0" fontId="2" fillId="0" borderId="5" xfId="0" applyFont="1" applyBorder="1" applyAlignment="1">
      <alignment horizontal="right"/>
    </xf>
    <xf numFmtId="1" fontId="2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Fill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center" textRotation="90" wrapText="1"/>
    </xf>
    <xf numFmtId="0" fontId="0" fillId="0" borderId="0" xfId="0" applyBorder="1"/>
    <xf numFmtId="0" fontId="0" fillId="0" borderId="8" xfId="0" applyBorder="1"/>
    <xf numFmtId="0" fontId="2" fillId="0" borderId="0" xfId="0" applyFont="1" applyBorder="1"/>
    <xf numFmtId="1" fontId="2" fillId="0" borderId="8" xfId="0" applyNumberFormat="1" applyFont="1" applyBorder="1"/>
    <xf numFmtId="0" fontId="2" fillId="0" borderId="9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/>
    <xf numFmtId="164" fontId="0" fillId="3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U682"/>
  <sheetViews>
    <sheetView tabSelected="1" topLeftCell="A2" zoomScale="80" zoomScaleNormal="80" zoomScaleSheetLayoutView="80" workbookViewId="0">
      <selection activeCell="C23" sqref="C23"/>
    </sheetView>
  </sheetViews>
  <sheetFormatPr defaultColWidth="8.7109375" defaultRowHeight="12.75" x14ac:dyDescent="0.2"/>
  <cols>
    <col min="1" max="1" width="2.42578125" customWidth="1"/>
    <col min="2" max="2" width="3.140625" customWidth="1"/>
    <col min="3" max="3" width="38.5703125" customWidth="1"/>
    <col min="4" max="4" width="7" customWidth="1"/>
    <col min="5" max="5" width="8.28515625" customWidth="1"/>
    <col min="6" max="6" width="6.7109375" customWidth="1"/>
    <col min="7" max="7" width="8.42578125" customWidth="1"/>
    <col min="8" max="10" width="5.28515625" customWidth="1"/>
    <col min="11" max="11" width="6.140625" customWidth="1"/>
    <col min="12" max="13" width="5.28515625" customWidth="1"/>
    <col min="14" max="14" width="6.140625" customWidth="1"/>
    <col min="15" max="15" width="7.140625" customWidth="1"/>
    <col min="16" max="16" width="8.140625" customWidth="1"/>
    <col min="17" max="17" width="9" customWidth="1"/>
    <col min="18" max="18" width="12.28515625" customWidth="1"/>
    <col min="19" max="19" width="10.85546875" customWidth="1"/>
    <col min="20" max="20" width="22.85546875" customWidth="1"/>
    <col min="21" max="21" width="6" customWidth="1"/>
    <col min="22" max="22" width="5.140625" customWidth="1"/>
    <col min="23" max="24" width="4.5703125" customWidth="1"/>
    <col min="25" max="27" width="4.7109375" customWidth="1"/>
    <col min="28" max="29" width="4.5703125" customWidth="1"/>
    <col min="30" max="30" width="4.7109375" customWidth="1"/>
    <col min="31" max="32" width="4.5703125" customWidth="1"/>
    <col min="33" max="46" width="4.7109375" customWidth="1"/>
    <col min="47" max="47" width="6.42578125" customWidth="1"/>
    <col min="48" max="85" width="4.7109375" customWidth="1"/>
    <col min="86" max="86" width="6.140625" customWidth="1"/>
    <col min="87" max="88" width="5.28515625" customWidth="1"/>
    <col min="89" max="89" width="5.85546875" customWidth="1"/>
    <col min="90" max="90" width="6.42578125" customWidth="1"/>
    <col min="91" max="91" width="5.85546875" customWidth="1"/>
    <col min="92" max="92" width="5.28515625" customWidth="1"/>
    <col min="93" max="93" width="5.7109375" customWidth="1"/>
    <col min="94" max="94" width="4.28515625" customWidth="1"/>
    <col min="95" max="95" width="6.5703125" customWidth="1"/>
    <col min="96" max="97" width="5.85546875" customWidth="1"/>
    <col min="98" max="99" width="4.28515625" customWidth="1"/>
    <col min="100" max="100" width="4.85546875" customWidth="1"/>
  </cols>
  <sheetData>
    <row r="1" spans="2:99" hidden="1" x14ac:dyDescent="0.2"/>
    <row r="2" spans="2:99" ht="20.25" x14ac:dyDescent="0.3">
      <c r="C2" s="55" t="s">
        <v>83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40"/>
    </row>
    <row r="3" spans="2:99" ht="20.25" x14ac:dyDescent="0.3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0"/>
    </row>
    <row r="4" spans="2:99" ht="6" customHeight="1" x14ac:dyDescent="0.2"/>
    <row r="5" spans="2:99" hidden="1" x14ac:dyDescent="0.2">
      <c r="G5" t="s">
        <v>61</v>
      </c>
      <c r="P5" s="1"/>
      <c r="Q5" s="1"/>
      <c r="R5" s="1"/>
      <c r="S5" s="1"/>
      <c r="T5" s="1"/>
      <c r="U5" s="1"/>
      <c r="V5" s="1"/>
      <c r="W5" s="1"/>
      <c r="X5" s="1"/>
    </row>
    <row r="6" spans="2:99" hidden="1" x14ac:dyDescent="0.2"/>
    <row r="7" spans="2:99" ht="18" customHeight="1" x14ac:dyDescent="0.2">
      <c r="F7" s="52"/>
      <c r="G7" s="53"/>
      <c r="H7" s="54"/>
      <c r="I7" s="52"/>
      <c r="J7" s="53"/>
      <c r="K7" s="53"/>
      <c r="L7" s="54"/>
      <c r="Q7" t="s">
        <v>183</v>
      </c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 t="s">
        <v>55</v>
      </c>
      <c r="CJ7" s="45"/>
      <c r="CK7" s="45"/>
    </row>
    <row r="8" spans="2:99" ht="65.25" customHeight="1" x14ac:dyDescent="0.2">
      <c r="E8" s="1"/>
      <c r="F8" s="29" t="s">
        <v>171</v>
      </c>
      <c r="G8" s="29" t="s">
        <v>82</v>
      </c>
      <c r="H8" s="29" t="s">
        <v>75</v>
      </c>
      <c r="I8" s="29" t="s">
        <v>80</v>
      </c>
      <c r="J8" s="29" t="s">
        <v>55</v>
      </c>
      <c r="K8" s="29" t="s">
        <v>169</v>
      </c>
      <c r="L8" s="30" t="s">
        <v>170</v>
      </c>
      <c r="M8" s="29" t="s">
        <v>84</v>
      </c>
      <c r="N8" s="29" t="s">
        <v>172</v>
      </c>
      <c r="O8" s="29" t="s">
        <v>168</v>
      </c>
      <c r="P8" s="3"/>
      <c r="Q8" s="1"/>
      <c r="R8" s="1"/>
      <c r="S8" s="1"/>
      <c r="T8" s="1"/>
      <c r="U8" s="46" t="s">
        <v>4</v>
      </c>
      <c r="V8" s="46"/>
      <c r="W8" s="46"/>
      <c r="X8" s="46" t="s">
        <v>5</v>
      </c>
      <c r="Y8" s="46"/>
      <c r="Z8" s="46"/>
      <c r="AA8" s="46" t="s">
        <v>6</v>
      </c>
      <c r="AB8" s="46"/>
      <c r="AC8" s="46"/>
      <c r="AD8" s="46" t="s">
        <v>7</v>
      </c>
      <c r="AE8" s="46"/>
      <c r="AF8" s="46"/>
      <c r="AG8" s="46" t="s">
        <v>56</v>
      </c>
      <c r="AH8" s="46"/>
      <c r="AI8" s="46"/>
      <c r="AJ8" s="46" t="s">
        <v>57</v>
      </c>
      <c r="AK8" s="46"/>
      <c r="AL8" s="46"/>
      <c r="AM8" s="46" t="s">
        <v>58</v>
      </c>
      <c r="AN8" s="46"/>
      <c r="AO8" s="46"/>
      <c r="AP8" s="46" t="s">
        <v>59</v>
      </c>
      <c r="AQ8" s="46"/>
      <c r="AR8" s="46"/>
      <c r="AS8" s="46" t="s">
        <v>60</v>
      </c>
      <c r="AT8" s="46"/>
      <c r="AU8" s="46"/>
      <c r="AV8" s="46" t="s">
        <v>29</v>
      </c>
      <c r="AW8" s="46"/>
      <c r="AX8" s="46"/>
      <c r="AY8" s="46" t="s">
        <v>30</v>
      </c>
      <c r="AZ8" s="46"/>
      <c r="BA8" s="46"/>
      <c r="BB8" s="46" t="s">
        <v>31</v>
      </c>
      <c r="BC8" s="46"/>
      <c r="BD8" s="46"/>
      <c r="BE8" s="46" t="s">
        <v>38</v>
      </c>
      <c r="BF8" s="46"/>
      <c r="BG8" s="46"/>
      <c r="BH8" s="46" t="s">
        <v>39</v>
      </c>
      <c r="BI8" s="46"/>
      <c r="BJ8" s="46"/>
      <c r="BK8" s="46" t="s">
        <v>40</v>
      </c>
      <c r="BL8" s="46"/>
      <c r="BM8" s="46"/>
      <c r="BN8" s="46" t="s">
        <v>41</v>
      </c>
      <c r="BO8" s="46"/>
      <c r="BP8" s="46"/>
      <c r="BQ8" s="46" t="s">
        <v>42</v>
      </c>
      <c r="BR8" s="46"/>
      <c r="BS8" s="46"/>
      <c r="BT8" s="46" t="s">
        <v>43</v>
      </c>
      <c r="BU8" s="46"/>
      <c r="BV8" s="46"/>
      <c r="BW8" s="46" t="s">
        <v>44</v>
      </c>
      <c r="BX8" s="46"/>
      <c r="BY8" s="46"/>
      <c r="BZ8" s="46" t="s">
        <v>45</v>
      </c>
      <c r="CA8" s="46"/>
      <c r="CB8" s="46"/>
      <c r="CC8" s="52" t="s">
        <v>46</v>
      </c>
      <c r="CD8" s="53"/>
      <c r="CE8" s="54"/>
      <c r="CF8" s="46" t="s">
        <v>47</v>
      </c>
      <c r="CG8" s="46"/>
      <c r="CH8" s="46"/>
      <c r="CI8" s="46" t="s">
        <v>48</v>
      </c>
      <c r="CJ8" s="46"/>
      <c r="CK8" s="46"/>
      <c r="CL8" s="46" t="s">
        <v>49</v>
      </c>
      <c r="CM8" s="46"/>
      <c r="CN8" s="46"/>
      <c r="CO8" s="52" t="s">
        <v>50</v>
      </c>
      <c r="CP8" s="53"/>
      <c r="CQ8" s="54"/>
      <c r="CR8" s="52" t="s">
        <v>12</v>
      </c>
      <c r="CS8" s="53"/>
      <c r="CT8" s="54"/>
    </row>
    <row r="9" spans="2:99" x14ac:dyDescent="0.2">
      <c r="B9" s="2"/>
      <c r="C9" s="2"/>
      <c r="D9" s="3" t="s">
        <v>33</v>
      </c>
      <c r="E9" s="3" t="s">
        <v>26</v>
      </c>
      <c r="F9" s="28" t="s">
        <v>4</v>
      </c>
      <c r="G9" s="28" t="s">
        <v>5</v>
      </c>
      <c r="H9" s="28" t="s">
        <v>6</v>
      </c>
      <c r="I9" s="28" t="s">
        <v>7</v>
      </c>
      <c r="J9" s="28" t="s">
        <v>8</v>
      </c>
      <c r="K9" s="28" t="s">
        <v>9</v>
      </c>
      <c r="L9" s="28" t="s">
        <v>10</v>
      </c>
      <c r="M9" s="28" t="s">
        <v>27</v>
      </c>
      <c r="N9" s="28" t="s">
        <v>28</v>
      </c>
      <c r="O9" s="28" t="s">
        <v>173</v>
      </c>
      <c r="P9" s="3" t="s">
        <v>11</v>
      </c>
      <c r="Q9" s="56" t="s">
        <v>175</v>
      </c>
      <c r="R9" s="56" t="s">
        <v>176</v>
      </c>
      <c r="S9" s="56" t="s">
        <v>177</v>
      </c>
      <c r="T9" s="2"/>
      <c r="U9" s="3" t="s">
        <v>16</v>
      </c>
      <c r="V9" s="3" t="s">
        <v>14</v>
      </c>
      <c r="W9" s="3" t="s">
        <v>15</v>
      </c>
      <c r="X9" s="3" t="s">
        <v>16</v>
      </c>
      <c r="Y9" s="3" t="s">
        <v>14</v>
      </c>
      <c r="Z9" s="3" t="s">
        <v>15</v>
      </c>
      <c r="AA9" s="3" t="s">
        <v>16</v>
      </c>
      <c r="AB9" s="3" t="s">
        <v>14</v>
      </c>
      <c r="AC9" s="3" t="s">
        <v>15</v>
      </c>
      <c r="AD9" s="3" t="s">
        <v>16</v>
      </c>
      <c r="AE9" s="3" t="s">
        <v>14</v>
      </c>
      <c r="AF9" s="3" t="s">
        <v>15</v>
      </c>
      <c r="AG9" s="3" t="s">
        <v>16</v>
      </c>
      <c r="AH9" s="3" t="s">
        <v>14</v>
      </c>
      <c r="AI9" s="3" t="s">
        <v>15</v>
      </c>
      <c r="AJ9" s="3" t="s">
        <v>16</v>
      </c>
      <c r="AK9" s="3" t="s">
        <v>14</v>
      </c>
      <c r="AL9" s="3" t="s">
        <v>15</v>
      </c>
      <c r="AM9" s="3" t="s">
        <v>16</v>
      </c>
      <c r="AN9" s="3" t="s">
        <v>14</v>
      </c>
      <c r="AO9" s="3" t="s">
        <v>15</v>
      </c>
      <c r="AP9" s="3" t="s">
        <v>16</v>
      </c>
      <c r="AQ9" s="3" t="s">
        <v>14</v>
      </c>
      <c r="AR9" s="3" t="s">
        <v>15</v>
      </c>
      <c r="AS9" s="3" t="s">
        <v>16</v>
      </c>
      <c r="AT9" s="3" t="s">
        <v>14</v>
      </c>
      <c r="AU9" s="3" t="s">
        <v>15</v>
      </c>
      <c r="AV9" s="3" t="s">
        <v>16</v>
      </c>
      <c r="AW9" s="3" t="s">
        <v>14</v>
      </c>
      <c r="AX9" s="3" t="s">
        <v>15</v>
      </c>
      <c r="AY9" s="3" t="s">
        <v>16</v>
      </c>
      <c r="AZ9" s="3" t="s">
        <v>14</v>
      </c>
      <c r="BA9" s="3" t="s">
        <v>15</v>
      </c>
      <c r="BB9" s="3" t="s">
        <v>16</v>
      </c>
      <c r="BC9" s="3" t="s">
        <v>14</v>
      </c>
      <c r="BD9" s="3" t="s">
        <v>15</v>
      </c>
      <c r="BE9" s="3" t="s">
        <v>16</v>
      </c>
      <c r="BF9" s="3" t="s">
        <v>14</v>
      </c>
      <c r="BG9" s="3" t="s">
        <v>15</v>
      </c>
      <c r="BH9" s="3" t="s">
        <v>16</v>
      </c>
      <c r="BI9" s="3" t="s">
        <v>14</v>
      </c>
      <c r="BJ9" s="3" t="s">
        <v>15</v>
      </c>
      <c r="BK9" s="3" t="s">
        <v>16</v>
      </c>
      <c r="BL9" s="3" t="s">
        <v>14</v>
      </c>
      <c r="BM9" s="3" t="s">
        <v>15</v>
      </c>
      <c r="BN9" s="3" t="s">
        <v>16</v>
      </c>
      <c r="BO9" s="3" t="s">
        <v>14</v>
      </c>
      <c r="BP9" s="3" t="s">
        <v>15</v>
      </c>
      <c r="BQ9" s="3" t="s">
        <v>16</v>
      </c>
      <c r="BR9" s="3" t="s">
        <v>14</v>
      </c>
      <c r="BS9" s="3" t="s">
        <v>15</v>
      </c>
      <c r="BT9" s="3" t="s">
        <v>16</v>
      </c>
      <c r="BU9" s="3" t="s">
        <v>14</v>
      </c>
      <c r="BV9" s="3" t="s">
        <v>15</v>
      </c>
      <c r="BW9" s="3" t="s">
        <v>16</v>
      </c>
      <c r="BX9" s="3" t="s">
        <v>14</v>
      </c>
      <c r="BY9" s="3" t="s">
        <v>15</v>
      </c>
      <c r="BZ9" s="3" t="s">
        <v>16</v>
      </c>
      <c r="CA9" s="3" t="s">
        <v>14</v>
      </c>
      <c r="CB9" s="3" t="s">
        <v>15</v>
      </c>
      <c r="CC9" s="3" t="s">
        <v>16</v>
      </c>
      <c r="CD9" s="3" t="s">
        <v>14</v>
      </c>
      <c r="CE9" s="3" t="s">
        <v>15</v>
      </c>
      <c r="CF9" s="3" t="s">
        <v>16</v>
      </c>
      <c r="CG9" s="3" t="s">
        <v>14</v>
      </c>
      <c r="CH9" s="3" t="s">
        <v>15</v>
      </c>
      <c r="CI9" s="3" t="s">
        <v>16</v>
      </c>
      <c r="CJ9" s="3" t="s">
        <v>14</v>
      </c>
      <c r="CK9" s="3" t="s">
        <v>15</v>
      </c>
      <c r="CL9" s="3" t="s">
        <v>16</v>
      </c>
      <c r="CM9" s="3" t="s">
        <v>14</v>
      </c>
      <c r="CN9" s="3" t="s">
        <v>15</v>
      </c>
      <c r="CO9" s="3" t="s">
        <v>16</v>
      </c>
      <c r="CP9" s="3" t="s">
        <v>14</v>
      </c>
      <c r="CQ9" s="3" t="s">
        <v>15</v>
      </c>
      <c r="CR9" s="3" t="s">
        <v>16</v>
      </c>
      <c r="CS9" s="3" t="s">
        <v>14</v>
      </c>
      <c r="CT9" s="3" t="s">
        <v>15</v>
      </c>
    </row>
    <row r="10" spans="2:99" x14ac:dyDescent="0.2">
      <c r="B10" s="2"/>
      <c r="C10" s="2" t="s">
        <v>0</v>
      </c>
      <c r="D10" s="3"/>
      <c r="E10" s="3"/>
      <c r="F10" s="44">
        <f>SUM(U13)</f>
        <v>16.259999999999998</v>
      </c>
      <c r="G10" s="44">
        <f>SUM(X13)</f>
        <v>7.04</v>
      </c>
      <c r="H10" s="44">
        <v>22.4</v>
      </c>
      <c r="I10" s="44">
        <f>SUM(AD13)</f>
        <v>9.4400000000000013</v>
      </c>
      <c r="J10" s="44">
        <f>SUM(AG13)</f>
        <v>8.82</v>
      </c>
      <c r="K10" s="4">
        <f>SUM(AJ13)</f>
        <v>16.72</v>
      </c>
      <c r="L10" s="4">
        <f>SUM(AM13)</f>
        <v>19.68</v>
      </c>
      <c r="M10" s="4">
        <f>SUM(AP13)</f>
        <v>14.9</v>
      </c>
      <c r="N10" s="4">
        <f>SUM(AS13)</f>
        <v>16.5</v>
      </c>
      <c r="O10" s="4">
        <f>SUM(AV13)</f>
        <v>9.02</v>
      </c>
      <c r="P10" s="4">
        <f>SUM(F10:O10)</f>
        <v>140.78000000000003</v>
      </c>
      <c r="Q10" s="57"/>
      <c r="R10" s="57"/>
      <c r="S10" s="57"/>
      <c r="T10" s="2" t="s">
        <v>13</v>
      </c>
      <c r="U10" s="2">
        <v>5.04</v>
      </c>
      <c r="V10" s="2">
        <v>3.09</v>
      </c>
      <c r="W10" s="5">
        <v>3</v>
      </c>
      <c r="X10" s="2">
        <v>2.1</v>
      </c>
      <c r="Y10" s="2">
        <v>1.42</v>
      </c>
      <c r="Z10" s="5">
        <v>3</v>
      </c>
      <c r="AA10" s="2">
        <v>2.4700000000000002</v>
      </c>
      <c r="AB10" s="2">
        <v>6.7</v>
      </c>
      <c r="AC10" s="5">
        <v>3</v>
      </c>
      <c r="AD10" s="2">
        <v>2.31</v>
      </c>
      <c r="AE10" s="5">
        <v>2.41</v>
      </c>
      <c r="AF10" s="5">
        <v>3</v>
      </c>
      <c r="AG10" s="2">
        <v>1.39</v>
      </c>
      <c r="AH10" s="5">
        <v>3.02</v>
      </c>
      <c r="AI10" s="5">
        <v>3</v>
      </c>
      <c r="AJ10" s="2">
        <v>4.3600000000000003</v>
      </c>
      <c r="AK10" s="2">
        <v>4</v>
      </c>
      <c r="AL10" s="5">
        <v>3</v>
      </c>
      <c r="AM10" s="2">
        <v>4.3899999999999997</v>
      </c>
      <c r="AN10" s="2">
        <v>5.45</v>
      </c>
      <c r="AO10" s="5">
        <v>3</v>
      </c>
      <c r="AP10" s="2">
        <v>3.45</v>
      </c>
      <c r="AQ10" s="2">
        <v>4</v>
      </c>
      <c r="AR10" s="5">
        <v>3</v>
      </c>
      <c r="AS10" s="2">
        <v>4.0999999999999996</v>
      </c>
      <c r="AT10" s="2">
        <v>4.1500000000000004</v>
      </c>
      <c r="AU10" s="5">
        <v>3</v>
      </c>
      <c r="AV10" s="2">
        <v>2.91</v>
      </c>
      <c r="AW10" s="2">
        <v>1.6</v>
      </c>
      <c r="AX10" s="2">
        <v>3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 t="s">
        <v>13</v>
      </c>
    </row>
    <row r="11" spans="2:99" x14ac:dyDescent="0.2">
      <c r="B11" s="2"/>
      <c r="C11" s="2" t="s">
        <v>1</v>
      </c>
      <c r="D11" s="3"/>
      <c r="E11" s="3"/>
      <c r="F11" s="44">
        <v>47.3</v>
      </c>
      <c r="G11" s="44">
        <v>21.2</v>
      </c>
      <c r="H11" s="44">
        <v>55.8</v>
      </c>
      <c r="I11" s="44">
        <v>39.299999999999997</v>
      </c>
      <c r="J11" s="44">
        <f>SUM(AG20)</f>
        <v>15.910600000000002</v>
      </c>
      <c r="K11" s="4">
        <f>SUM(AJ20)</f>
        <v>43.074999999999996</v>
      </c>
      <c r="L11" s="4">
        <f>SUM(AM20)</f>
        <v>52.711999999999996</v>
      </c>
      <c r="M11" s="4">
        <v>35.659999999999997</v>
      </c>
      <c r="N11" s="4">
        <f>SUM(AS20)</f>
        <v>30.64</v>
      </c>
      <c r="O11" s="4">
        <f>SUM(AV20)</f>
        <v>25.299999999999997</v>
      </c>
      <c r="P11" s="4">
        <f>SUM(F11:O11)</f>
        <v>366.89759999999995</v>
      </c>
      <c r="Q11" s="57"/>
      <c r="R11" s="57"/>
      <c r="S11" s="57"/>
      <c r="T11" s="2" t="s">
        <v>17</v>
      </c>
      <c r="U11" s="2">
        <v>2</v>
      </c>
      <c r="V11" s="2">
        <v>0.8</v>
      </c>
      <c r="W11" s="2">
        <v>2</v>
      </c>
      <c r="X11" s="2">
        <v>1</v>
      </c>
      <c r="Y11" s="2">
        <v>0.7</v>
      </c>
      <c r="Z11" s="2">
        <v>2</v>
      </c>
      <c r="AA11" s="2">
        <v>6</v>
      </c>
      <c r="AB11" s="2">
        <v>0.89</v>
      </c>
      <c r="AC11" s="7">
        <v>2</v>
      </c>
      <c r="AD11" s="2">
        <v>1</v>
      </c>
      <c r="AE11" s="2">
        <v>0.8</v>
      </c>
      <c r="AF11" s="2">
        <v>2</v>
      </c>
      <c r="AG11" s="2">
        <v>1</v>
      </c>
      <c r="AH11" s="2">
        <v>1.22</v>
      </c>
      <c r="AI11" s="2">
        <v>1.27</v>
      </c>
      <c r="AJ11" s="2">
        <v>2</v>
      </c>
      <c r="AK11" s="2">
        <v>0.8</v>
      </c>
      <c r="AL11" s="2">
        <v>2</v>
      </c>
      <c r="AM11" s="2">
        <v>2</v>
      </c>
      <c r="AN11" s="2">
        <v>0.8</v>
      </c>
      <c r="AO11" s="2">
        <v>2.2000000000000002</v>
      </c>
      <c r="AP11" s="2">
        <v>2</v>
      </c>
      <c r="AQ11" s="2">
        <v>1.8</v>
      </c>
      <c r="AR11" s="2">
        <v>2.4</v>
      </c>
      <c r="AS11" s="2">
        <v>1</v>
      </c>
      <c r="AT11" s="2">
        <v>2.6</v>
      </c>
      <c r="AU11" s="2">
        <v>2.5</v>
      </c>
      <c r="AV11" s="2">
        <v>1</v>
      </c>
      <c r="AW11" s="2">
        <v>0.8</v>
      </c>
      <c r="AX11" s="2">
        <v>2.2000000000000002</v>
      </c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 t="s">
        <v>17</v>
      </c>
    </row>
    <row r="12" spans="2:99" x14ac:dyDescent="0.2">
      <c r="B12" s="2"/>
      <c r="C12" s="2" t="s">
        <v>2</v>
      </c>
      <c r="D12" s="3"/>
      <c r="E12" s="3"/>
      <c r="F12" s="44">
        <v>13.7</v>
      </c>
      <c r="G12" s="44">
        <f>SUM(X15)</f>
        <v>2.9819999999999998</v>
      </c>
      <c r="H12" s="44">
        <f>SUM(AA15)</f>
        <v>16.549000000000003</v>
      </c>
      <c r="I12" s="44">
        <f>SUM(AD15)</f>
        <v>5.5671000000000008</v>
      </c>
      <c r="J12" s="44">
        <f>SUM(AG15)</f>
        <v>4.1978</v>
      </c>
      <c r="K12" s="4">
        <v>19.3</v>
      </c>
      <c r="L12" s="4">
        <v>21.5</v>
      </c>
      <c r="M12" s="4">
        <v>21.5</v>
      </c>
      <c r="N12" s="4">
        <v>17.100000000000001</v>
      </c>
      <c r="O12" s="4">
        <v>3.2</v>
      </c>
      <c r="P12" s="4">
        <f>SUM(F12:O12)</f>
        <v>125.59590000000001</v>
      </c>
      <c r="Q12" s="57"/>
      <c r="R12" s="57"/>
      <c r="S12" s="57"/>
      <c r="T12" s="2" t="s">
        <v>18</v>
      </c>
      <c r="U12" s="2">
        <v>1</v>
      </c>
      <c r="V12" s="2">
        <v>1.23</v>
      </c>
      <c r="W12" s="2">
        <v>1.85</v>
      </c>
      <c r="X12" s="2"/>
      <c r="Y12" s="2"/>
      <c r="Z12" s="2"/>
      <c r="AA12" s="2"/>
      <c r="AB12" s="2"/>
      <c r="AC12" s="2"/>
      <c r="AD12" s="2"/>
      <c r="AE12" s="2"/>
      <c r="AF12" s="2"/>
      <c r="AG12" s="2">
        <v>1</v>
      </c>
      <c r="AH12" s="2">
        <v>3</v>
      </c>
      <c r="AI12" s="2">
        <v>3</v>
      </c>
      <c r="AJ12" s="2">
        <v>3</v>
      </c>
      <c r="AK12" s="2">
        <v>0.7</v>
      </c>
      <c r="AL12" s="2">
        <v>1.85</v>
      </c>
      <c r="AM12" s="2">
        <v>3</v>
      </c>
      <c r="AN12" s="2">
        <v>0.65</v>
      </c>
      <c r="AO12" s="2">
        <v>1.44</v>
      </c>
      <c r="AP12" s="2">
        <v>1</v>
      </c>
      <c r="AQ12" s="2">
        <v>1.76</v>
      </c>
      <c r="AR12" s="2">
        <v>1</v>
      </c>
      <c r="AS12" s="2">
        <v>2</v>
      </c>
      <c r="AT12" s="2">
        <v>2.06</v>
      </c>
      <c r="AU12" s="2">
        <v>3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 t="s">
        <v>18</v>
      </c>
    </row>
    <row r="13" spans="2:99" ht="14.1" customHeight="1" x14ac:dyDescent="0.2">
      <c r="B13" s="2"/>
      <c r="C13" s="2" t="s">
        <v>3</v>
      </c>
      <c r="D13" s="3"/>
      <c r="E13" s="3"/>
      <c r="F13" s="44">
        <v>13.7</v>
      </c>
      <c r="G13" s="44">
        <f>SUM(X17)</f>
        <v>2.9819999999999998</v>
      </c>
      <c r="H13" s="44">
        <f>SUM(AA17)</f>
        <v>16.549000000000003</v>
      </c>
      <c r="I13" s="44">
        <f>SUM(AD17)</f>
        <v>5.5671000000000008</v>
      </c>
      <c r="J13" s="44">
        <f>SUM(AG17)</f>
        <v>4.1978</v>
      </c>
      <c r="K13" s="4">
        <v>19.3</v>
      </c>
      <c r="L13" s="4">
        <v>21.5</v>
      </c>
      <c r="M13" s="4">
        <v>21.5</v>
      </c>
      <c r="N13" s="4">
        <v>17.100000000000001</v>
      </c>
      <c r="O13" s="4">
        <v>3.2</v>
      </c>
      <c r="P13" s="4">
        <f>SUM(F13:O13)</f>
        <v>125.59590000000001</v>
      </c>
      <c r="Q13" s="58"/>
      <c r="R13" s="58"/>
      <c r="S13" s="58"/>
      <c r="T13" s="2" t="s">
        <v>19</v>
      </c>
      <c r="U13" s="50">
        <f>SUM(U10+V10+U10+V10)</f>
        <v>16.259999999999998</v>
      </c>
      <c r="V13" s="50"/>
      <c r="W13" s="50"/>
      <c r="X13" s="50">
        <f>SUM(X10+Y10+X10+Y10)</f>
        <v>7.04</v>
      </c>
      <c r="Y13" s="50"/>
      <c r="Z13" s="50"/>
      <c r="AA13" s="50">
        <f>SUM(AA10+AB10+AA10+AB10)</f>
        <v>18.34</v>
      </c>
      <c r="AB13" s="50"/>
      <c r="AC13" s="50"/>
      <c r="AD13" s="50">
        <f>SUM(AD10+AE10+AD10+AE10)</f>
        <v>9.4400000000000013</v>
      </c>
      <c r="AE13" s="50"/>
      <c r="AF13" s="50"/>
      <c r="AG13" s="50">
        <f>SUM(AG10+AH10+AG10+AH10)</f>
        <v>8.82</v>
      </c>
      <c r="AH13" s="50"/>
      <c r="AI13" s="50"/>
      <c r="AJ13" s="50">
        <f>SUM(AJ10+AK10+AJ10+AK10)</f>
        <v>16.72</v>
      </c>
      <c r="AK13" s="50"/>
      <c r="AL13" s="50"/>
      <c r="AM13" s="50">
        <f>SUM(AM10+AN10+AM10+AN10)</f>
        <v>19.68</v>
      </c>
      <c r="AN13" s="50"/>
      <c r="AO13" s="50"/>
      <c r="AP13" s="50">
        <f>SUM(AP10+AQ10+AP10+AQ10)</f>
        <v>14.9</v>
      </c>
      <c r="AQ13" s="50"/>
      <c r="AR13" s="50"/>
      <c r="AS13" s="50">
        <f>SUM(AS10+AT10+AS10+AT10)</f>
        <v>16.5</v>
      </c>
      <c r="AT13" s="50"/>
      <c r="AU13" s="50"/>
      <c r="AV13" s="50">
        <f>SUM(AV10+AW10+AV10+AW10)</f>
        <v>9.02</v>
      </c>
      <c r="AW13" s="50"/>
      <c r="AX13" s="50"/>
      <c r="AY13" s="50">
        <f>SUM(AY10+AZ10+AY10+AZ10)</f>
        <v>0</v>
      </c>
      <c r="AZ13" s="50"/>
      <c r="BA13" s="50"/>
      <c r="BB13" s="50">
        <f>SUM(BB10+BC10+BB10+BC10)</f>
        <v>0</v>
      </c>
      <c r="BC13" s="50"/>
      <c r="BD13" s="50"/>
      <c r="BE13" s="50">
        <f>SUM(BE10+BF10+BE10+BF10)</f>
        <v>0</v>
      </c>
      <c r="BF13" s="50"/>
      <c r="BG13" s="50"/>
      <c r="BH13" s="50">
        <f>SUM(BH10+BI10+BH10+BI10)</f>
        <v>0</v>
      </c>
      <c r="BI13" s="50"/>
      <c r="BJ13" s="50"/>
      <c r="BK13" s="50">
        <f>SUM(BK10+BL10+BK10+BL10)</f>
        <v>0</v>
      </c>
      <c r="BL13" s="50"/>
      <c r="BM13" s="50"/>
      <c r="BN13" s="50">
        <f>SUM(BN10+BO10+BN10+BO10)</f>
        <v>0</v>
      </c>
      <c r="BO13" s="50"/>
      <c r="BP13" s="50"/>
      <c r="BQ13" s="50">
        <f>SUM(BQ10+BR10+BQ10+BR10)</f>
        <v>0</v>
      </c>
      <c r="BR13" s="50"/>
      <c r="BS13" s="50"/>
      <c r="BT13" s="50">
        <f>SUM(BT10+BU10+BT10+BU10)</f>
        <v>0</v>
      </c>
      <c r="BU13" s="50"/>
      <c r="BV13" s="50"/>
      <c r="BW13" s="50">
        <f>SUM(BW10+BX10+BW10+BX10)</f>
        <v>0</v>
      </c>
      <c r="BX13" s="50"/>
      <c r="BY13" s="50"/>
      <c r="BZ13" s="50">
        <f>SUM(BZ10+CA10+BZ10+CA10)</f>
        <v>0</v>
      </c>
      <c r="CA13" s="50"/>
      <c r="CB13" s="50"/>
      <c r="CC13" s="50">
        <f>SUM(CC10+CD10+CC10+CD10)</f>
        <v>0</v>
      </c>
      <c r="CD13" s="50"/>
      <c r="CE13" s="50"/>
      <c r="CF13" s="50">
        <f>SUM(CF10+CG10+CF10+CG10)</f>
        <v>0</v>
      </c>
      <c r="CG13" s="50"/>
      <c r="CH13" s="50"/>
      <c r="CI13" s="50">
        <f>SUM(CI10+CJ10+CI10+CJ10)</f>
        <v>0</v>
      </c>
      <c r="CJ13" s="50"/>
      <c r="CK13" s="50"/>
      <c r="CL13" s="50">
        <f>SUM(CL10+CM10+CL10+CM10)</f>
        <v>0</v>
      </c>
      <c r="CM13" s="50"/>
      <c r="CN13" s="50"/>
      <c r="CO13" s="47">
        <f>SUM(CO10+CP10+CO10+CP10)</f>
        <v>0</v>
      </c>
      <c r="CP13" s="48"/>
      <c r="CQ13" s="49"/>
      <c r="CR13" s="47">
        <f t="shared" ref="CR13:CR20" si="0">SUM(U13:BD13)</f>
        <v>136.72000000000003</v>
      </c>
      <c r="CS13" s="48"/>
      <c r="CT13" s="49"/>
      <c r="CU13" s="2" t="s">
        <v>19</v>
      </c>
    </row>
    <row r="14" spans="2:99" hidden="1" x14ac:dyDescent="0.2">
      <c r="B14" s="2"/>
      <c r="C14" s="2" t="s">
        <v>51</v>
      </c>
      <c r="D14" s="3" t="s">
        <v>35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T14" s="2" t="s">
        <v>20</v>
      </c>
      <c r="U14" s="50">
        <f>SUM(U13*W10)</f>
        <v>48.779999999999994</v>
      </c>
      <c r="V14" s="50"/>
      <c r="W14" s="50"/>
      <c r="X14" s="50">
        <f>SUM(X13*Z10)</f>
        <v>21.12</v>
      </c>
      <c r="Y14" s="50"/>
      <c r="Z14" s="50"/>
      <c r="AA14" s="50">
        <f>SUM(AA13*AC10)</f>
        <v>55.019999999999996</v>
      </c>
      <c r="AB14" s="50"/>
      <c r="AC14" s="50"/>
      <c r="AD14" s="50">
        <f>SUM(AD13*AF10)</f>
        <v>28.320000000000004</v>
      </c>
      <c r="AE14" s="50"/>
      <c r="AF14" s="50"/>
      <c r="AG14" s="50">
        <f>SUM(AG13*AI10)</f>
        <v>26.46</v>
      </c>
      <c r="AH14" s="50"/>
      <c r="AI14" s="50"/>
      <c r="AJ14" s="50">
        <f>SUM(AJ13*AL10)</f>
        <v>50.16</v>
      </c>
      <c r="AK14" s="50"/>
      <c r="AL14" s="50"/>
      <c r="AM14" s="50">
        <f>SUM(AM13*AO10)</f>
        <v>59.04</v>
      </c>
      <c r="AN14" s="50"/>
      <c r="AO14" s="50"/>
      <c r="AP14" s="50">
        <f>SUM(AP13*AR10)</f>
        <v>44.7</v>
      </c>
      <c r="AQ14" s="50"/>
      <c r="AR14" s="50"/>
      <c r="AS14" s="50">
        <f>SUM(AS13*AU10)</f>
        <v>49.5</v>
      </c>
      <c r="AT14" s="50"/>
      <c r="AU14" s="50"/>
      <c r="AV14" s="50">
        <f>SUM(AV13*AX10)</f>
        <v>27.06</v>
      </c>
      <c r="AW14" s="50"/>
      <c r="AX14" s="50"/>
      <c r="AY14" s="50">
        <f>SUM(AY13*BA10)</f>
        <v>0</v>
      </c>
      <c r="AZ14" s="50"/>
      <c r="BA14" s="50"/>
      <c r="BB14" s="50">
        <f>SUM(BB13*BD10)</f>
        <v>0</v>
      </c>
      <c r="BC14" s="50"/>
      <c r="BD14" s="50"/>
      <c r="BE14" s="50">
        <f>SUM(BE13*BG10)</f>
        <v>0</v>
      </c>
      <c r="BF14" s="50"/>
      <c r="BG14" s="50"/>
      <c r="BH14" s="50">
        <f>SUM(BH13*BJ10)</f>
        <v>0</v>
      </c>
      <c r="BI14" s="50"/>
      <c r="BJ14" s="50"/>
      <c r="BK14" s="50">
        <f>SUM(BK13*BM10)</f>
        <v>0</v>
      </c>
      <c r="BL14" s="50"/>
      <c r="BM14" s="50"/>
      <c r="BN14" s="50">
        <f>SUM(BN13*BP10)</f>
        <v>0</v>
      </c>
      <c r="BO14" s="50"/>
      <c r="BP14" s="50"/>
      <c r="BQ14" s="50">
        <f>SUM(BQ13*BS10)</f>
        <v>0</v>
      </c>
      <c r="BR14" s="50"/>
      <c r="BS14" s="50"/>
      <c r="BT14" s="50">
        <f>SUM(BT13*BV10)</f>
        <v>0</v>
      </c>
      <c r="BU14" s="50"/>
      <c r="BV14" s="50"/>
      <c r="BW14" s="50">
        <f>SUM(BW13*BY10)</f>
        <v>0</v>
      </c>
      <c r="BX14" s="50"/>
      <c r="BY14" s="50"/>
      <c r="BZ14" s="50">
        <f>SUM(BZ13*CB10)</f>
        <v>0</v>
      </c>
      <c r="CA14" s="50"/>
      <c r="CB14" s="50"/>
      <c r="CC14" s="50">
        <f>SUM(CC13*CE10)</f>
        <v>0</v>
      </c>
      <c r="CD14" s="50"/>
      <c r="CE14" s="50"/>
      <c r="CF14" s="50">
        <f>SUM(CF13*CH10)</f>
        <v>0</v>
      </c>
      <c r="CG14" s="50"/>
      <c r="CH14" s="50"/>
      <c r="CI14" s="50">
        <f>SUM(CI13*CK10)</f>
        <v>0</v>
      </c>
      <c r="CJ14" s="50"/>
      <c r="CK14" s="50"/>
      <c r="CL14" s="50">
        <f>SUM(CL13*CN10)</f>
        <v>0</v>
      </c>
      <c r="CM14" s="50"/>
      <c r="CN14" s="50"/>
      <c r="CO14" s="47">
        <f>SUM(CO13*CQ10)</f>
        <v>0</v>
      </c>
      <c r="CP14" s="48"/>
      <c r="CQ14" s="49"/>
      <c r="CR14" s="47">
        <f t="shared" si="0"/>
        <v>410.15999999999997</v>
      </c>
      <c r="CS14" s="48"/>
      <c r="CT14" s="49"/>
      <c r="CU14" s="2" t="s">
        <v>20</v>
      </c>
    </row>
    <row r="15" spans="2:99" hidden="1" x14ac:dyDescent="0.2">
      <c r="B15" s="2"/>
      <c r="C15" s="2" t="s">
        <v>52</v>
      </c>
      <c r="D15" s="3" t="s">
        <v>35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T15" s="2" t="s">
        <v>21</v>
      </c>
      <c r="U15" s="51">
        <f>SUM(U10*V10)</f>
        <v>15.573599999999999</v>
      </c>
      <c r="V15" s="51"/>
      <c r="W15" s="51"/>
      <c r="X15" s="51">
        <f>SUM(X10*Y10)</f>
        <v>2.9819999999999998</v>
      </c>
      <c r="Y15" s="51"/>
      <c r="Z15" s="51"/>
      <c r="AA15" s="51">
        <f>SUM(AA10*AB10)</f>
        <v>16.549000000000003</v>
      </c>
      <c r="AB15" s="51"/>
      <c r="AC15" s="51"/>
      <c r="AD15" s="51">
        <f>SUM(AD10*AE10)</f>
        <v>5.5671000000000008</v>
      </c>
      <c r="AE15" s="51"/>
      <c r="AF15" s="51"/>
      <c r="AG15" s="51">
        <f>SUM(AG10*AH10)</f>
        <v>4.1978</v>
      </c>
      <c r="AH15" s="51"/>
      <c r="AI15" s="51"/>
      <c r="AJ15" s="51">
        <f>SUM(AJ10*AK10)</f>
        <v>17.440000000000001</v>
      </c>
      <c r="AK15" s="51"/>
      <c r="AL15" s="51"/>
      <c r="AM15" s="51">
        <f>SUM(AM10*AN10)</f>
        <v>23.9255</v>
      </c>
      <c r="AN15" s="51"/>
      <c r="AO15" s="51"/>
      <c r="AP15" s="51">
        <f>SUM(AP10*AQ10)</f>
        <v>13.8</v>
      </c>
      <c r="AQ15" s="51"/>
      <c r="AR15" s="51"/>
      <c r="AS15" s="51">
        <f>SUM(AS10*AT10)</f>
        <v>17.015000000000001</v>
      </c>
      <c r="AT15" s="51"/>
      <c r="AU15" s="51"/>
      <c r="AV15" s="51">
        <f>SUM(AV10*AW10)</f>
        <v>4.6560000000000006</v>
      </c>
      <c r="AW15" s="51"/>
      <c r="AX15" s="51"/>
      <c r="AY15" s="51">
        <f>SUM(AY10*AZ10)</f>
        <v>0</v>
      </c>
      <c r="AZ15" s="51"/>
      <c r="BA15" s="51"/>
      <c r="BB15" s="51">
        <f>SUM(BB10*BC10)</f>
        <v>0</v>
      </c>
      <c r="BC15" s="51"/>
      <c r="BD15" s="51"/>
      <c r="BE15" s="51">
        <f>SUM(BE10*BF10)</f>
        <v>0</v>
      </c>
      <c r="BF15" s="51"/>
      <c r="BG15" s="51"/>
      <c r="BH15" s="51">
        <f>SUM(BH10*BI10)</f>
        <v>0</v>
      </c>
      <c r="BI15" s="51"/>
      <c r="BJ15" s="51"/>
      <c r="BK15" s="51">
        <f>SUM(BK10*BL10)</f>
        <v>0</v>
      </c>
      <c r="BL15" s="51"/>
      <c r="BM15" s="51"/>
      <c r="BN15" s="51">
        <f>SUM(BN10*BO10)</f>
        <v>0</v>
      </c>
      <c r="BO15" s="51"/>
      <c r="BP15" s="51"/>
      <c r="BQ15" s="51">
        <f>SUM(BQ10*BR10)</f>
        <v>0</v>
      </c>
      <c r="BR15" s="51"/>
      <c r="BS15" s="51"/>
      <c r="BT15" s="51">
        <f>SUM(BT10*BU10)</f>
        <v>0</v>
      </c>
      <c r="BU15" s="51"/>
      <c r="BV15" s="51"/>
      <c r="BW15" s="51">
        <f>SUM(BW10*BX10)</f>
        <v>0</v>
      </c>
      <c r="BX15" s="51"/>
      <c r="BY15" s="51"/>
      <c r="BZ15" s="51">
        <f>SUM(BZ10*CA10)</f>
        <v>0</v>
      </c>
      <c r="CA15" s="51"/>
      <c r="CB15" s="51"/>
      <c r="CC15" s="51">
        <f>SUM(CC10*CD10)</f>
        <v>0</v>
      </c>
      <c r="CD15" s="51"/>
      <c r="CE15" s="51"/>
      <c r="CF15" s="50">
        <f>SUM(CF10*CG10)</f>
        <v>0</v>
      </c>
      <c r="CG15" s="50"/>
      <c r="CH15" s="50"/>
      <c r="CI15" s="50">
        <f>SUM(CI10*CJ10)</f>
        <v>0</v>
      </c>
      <c r="CJ15" s="50"/>
      <c r="CK15" s="50"/>
      <c r="CL15" s="50">
        <f>SUM(CL10*CM10)</f>
        <v>0</v>
      </c>
      <c r="CM15" s="50"/>
      <c r="CN15" s="50"/>
      <c r="CO15" s="47">
        <f>SUM(CO10*CP10)</f>
        <v>0</v>
      </c>
      <c r="CP15" s="48"/>
      <c r="CQ15" s="49"/>
      <c r="CR15" s="47">
        <f t="shared" si="0"/>
        <v>121.70600000000002</v>
      </c>
      <c r="CS15" s="48"/>
      <c r="CT15" s="49"/>
      <c r="CU15" s="2" t="s">
        <v>21</v>
      </c>
    </row>
    <row r="16" spans="2:99" hidden="1" x14ac:dyDescent="0.2">
      <c r="B16" s="2"/>
      <c r="C16" s="2" t="s">
        <v>53</v>
      </c>
      <c r="D16" s="3" t="s">
        <v>34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t="s">
        <v>62</v>
      </c>
      <c r="T16" s="2" t="s">
        <v>37</v>
      </c>
      <c r="U16" s="50">
        <f>SUM(W11*V11*U11)</f>
        <v>3.2</v>
      </c>
      <c r="V16" s="50"/>
      <c r="W16" s="50"/>
      <c r="X16" s="50">
        <f>SUM(Z11*Y11*X11)</f>
        <v>1.4</v>
      </c>
      <c r="Y16" s="50"/>
      <c r="Z16" s="50"/>
      <c r="AA16" s="50">
        <f>SUM(AC11*AB11*AA11)</f>
        <v>10.68</v>
      </c>
      <c r="AB16" s="50"/>
      <c r="AC16" s="50"/>
      <c r="AD16" s="51">
        <f>SUM(AF11*AE11*AD11)</f>
        <v>1.6</v>
      </c>
      <c r="AE16" s="51"/>
      <c r="AF16" s="51"/>
      <c r="AG16" s="50">
        <f>SUM(AI11*AH11*AG11)</f>
        <v>1.5493999999999999</v>
      </c>
      <c r="AH16" s="50"/>
      <c r="AI16" s="50"/>
      <c r="AJ16" s="50">
        <f>SUM(AL11*AK11*AJ11)</f>
        <v>3.2</v>
      </c>
      <c r="AK16" s="50"/>
      <c r="AL16" s="50"/>
      <c r="AM16" s="50">
        <f>SUM(AO11*AN11*AM11)</f>
        <v>3.5200000000000005</v>
      </c>
      <c r="AN16" s="50"/>
      <c r="AO16" s="50"/>
      <c r="AP16" s="50">
        <f>SUM(AR11*AQ11*AP11)</f>
        <v>8.64</v>
      </c>
      <c r="AQ16" s="50"/>
      <c r="AR16" s="50"/>
      <c r="AS16" s="50">
        <f>SUM(AU11*AT11*AS11)</f>
        <v>6.5</v>
      </c>
      <c r="AT16" s="50"/>
      <c r="AU16" s="50"/>
      <c r="AV16" s="50">
        <f>SUM(AX11*AW11*AV11)</f>
        <v>1.7600000000000002</v>
      </c>
      <c r="AW16" s="50"/>
      <c r="AX16" s="50"/>
      <c r="AY16" s="50">
        <f>SUM(BA11*AZ11*AY11)</f>
        <v>0</v>
      </c>
      <c r="AZ16" s="50"/>
      <c r="BA16" s="50"/>
      <c r="BB16" s="50">
        <f>SUM(BD11*BC11*BB11)</f>
        <v>0</v>
      </c>
      <c r="BC16" s="50"/>
      <c r="BD16" s="50"/>
      <c r="BE16" s="50">
        <f>SUM(BG11*BF11*BE11)</f>
        <v>0</v>
      </c>
      <c r="BF16" s="50"/>
      <c r="BG16" s="50"/>
      <c r="BH16" s="50">
        <f>SUM(BJ11*BI11*BH11)</f>
        <v>0</v>
      </c>
      <c r="BI16" s="50"/>
      <c r="BJ16" s="50"/>
      <c r="BK16" s="50">
        <f>SUM(BM11*BL11*BK11)</f>
        <v>0</v>
      </c>
      <c r="BL16" s="50"/>
      <c r="BM16" s="50"/>
      <c r="BN16" s="50">
        <f>SUM(BP11*BO11*BN11)</f>
        <v>0</v>
      </c>
      <c r="BO16" s="50"/>
      <c r="BP16" s="50"/>
      <c r="BQ16" s="50">
        <f>SUM(BS11*BR11*BQ11)</f>
        <v>0</v>
      </c>
      <c r="BR16" s="50"/>
      <c r="BS16" s="50"/>
      <c r="BT16" s="50">
        <f>SUM(BV11*BU11*BT11)</f>
        <v>0</v>
      </c>
      <c r="BU16" s="50"/>
      <c r="BV16" s="50"/>
      <c r="BW16" s="50">
        <f>SUM(BY11*BX11*BW11)</f>
        <v>0</v>
      </c>
      <c r="BX16" s="50"/>
      <c r="BY16" s="50"/>
      <c r="BZ16" s="50">
        <f>SUM(CB11*CA11*BZ11)</f>
        <v>0</v>
      </c>
      <c r="CA16" s="50"/>
      <c r="CB16" s="50"/>
      <c r="CC16" s="50">
        <f>SUM(CE11*CD11*CC11)</f>
        <v>0</v>
      </c>
      <c r="CD16" s="50"/>
      <c r="CE16" s="50"/>
      <c r="CF16" s="50">
        <f>SUM(CH11*CG11*CF11)</f>
        <v>0</v>
      </c>
      <c r="CG16" s="50"/>
      <c r="CH16" s="50"/>
      <c r="CI16" s="50">
        <f>SUM(CK11*CJ11*CI11)</f>
        <v>0</v>
      </c>
      <c r="CJ16" s="50"/>
      <c r="CK16" s="50"/>
      <c r="CL16" s="50">
        <f>SUM(CN11*CM11*CL11)</f>
        <v>0</v>
      </c>
      <c r="CM16" s="50"/>
      <c r="CN16" s="50"/>
      <c r="CO16" s="47">
        <f>SUM(CQ11*CP11*CO11)</f>
        <v>0</v>
      </c>
      <c r="CP16" s="48"/>
      <c r="CQ16" s="49"/>
      <c r="CR16" s="47">
        <f t="shared" si="0"/>
        <v>42.049399999999999</v>
      </c>
      <c r="CS16" s="48"/>
      <c r="CT16" s="49"/>
      <c r="CU16" s="2" t="s">
        <v>22</v>
      </c>
    </row>
    <row r="17" spans="2:99" hidden="1" x14ac:dyDescent="0.2">
      <c r="B17" s="2"/>
      <c r="C17" s="2" t="s">
        <v>54</v>
      </c>
      <c r="D17" s="3" t="s">
        <v>34</v>
      </c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R17" s="1" t="s">
        <v>63</v>
      </c>
      <c r="S17" s="1"/>
      <c r="T17" s="2" t="s">
        <v>23</v>
      </c>
      <c r="U17" s="50">
        <f>SUM(V10*U10)</f>
        <v>15.573599999999999</v>
      </c>
      <c r="V17" s="50"/>
      <c r="W17" s="50"/>
      <c r="X17" s="51">
        <f>SUM(Y10*X10)</f>
        <v>2.9819999999999998</v>
      </c>
      <c r="Y17" s="51"/>
      <c r="Z17" s="51"/>
      <c r="AA17" s="51">
        <f>SUM(AB10*AA10)</f>
        <v>16.549000000000003</v>
      </c>
      <c r="AB17" s="51"/>
      <c r="AC17" s="51"/>
      <c r="AD17" s="51">
        <f>SUM(AE10*AD10)</f>
        <v>5.5671000000000008</v>
      </c>
      <c r="AE17" s="51"/>
      <c r="AF17" s="51"/>
      <c r="AG17" s="51">
        <f>SUM(AH10*AG10)</f>
        <v>4.1978</v>
      </c>
      <c r="AH17" s="51"/>
      <c r="AI17" s="51"/>
      <c r="AJ17" s="51">
        <f>SUM(AK10*AJ10)</f>
        <v>17.440000000000001</v>
      </c>
      <c r="AK17" s="51"/>
      <c r="AL17" s="51"/>
      <c r="AM17" s="50">
        <f>SUM(AN10*AM10)</f>
        <v>23.9255</v>
      </c>
      <c r="AN17" s="50"/>
      <c r="AO17" s="50"/>
      <c r="AP17" s="51">
        <f>SUM(AQ10*AP10)</f>
        <v>13.8</v>
      </c>
      <c r="AQ17" s="51"/>
      <c r="AR17" s="51"/>
      <c r="AS17" s="51">
        <f>SUM(AT10*AS10)</f>
        <v>17.015000000000001</v>
      </c>
      <c r="AT17" s="51"/>
      <c r="AU17" s="51"/>
      <c r="AV17" s="50">
        <f>SUM(AW10*AV10)</f>
        <v>4.6560000000000006</v>
      </c>
      <c r="AW17" s="50"/>
      <c r="AX17" s="50"/>
      <c r="AY17" s="50">
        <f>SUM(AZ10*AY10)</f>
        <v>0</v>
      </c>
      <c r="AZ17" s="50"/>
      <c r="BA17" s="50"/>
      <c r="BB17" s="50">
        <f>SUM(BC10*BB10)</f>
        <v>0</v>
      </c>
      <c r="BC17" s="50"/>
      <c r="BD17" s="50"/>
      <c r="BE17" s="50">
        <f>SUM(BF10*BE10)</f>
        <v>0</v>
      </c>
      <c r="BF17" s="50"/>
      <c r="BG17" s="50"/>
      <c r="BH17" s="50">
        <f>SUM(BI10*BH10)</f>
        <v>0</v>
      </c>
      <c r="BI17" s="50"/>
      <c r="BJ17" s="50"/>
      <c r="BK17" s="50">
        <f>SUM(BL10*BK10)</f>
        <v>0</v>
      </c>
      <c r="BL17" s="50"/>
      <c r="BM17" s="50"/>
      <c r="BN17" s="50">
        <f>SUM(BO10*BN10)</f>
        <v>0</v>
      </c>
      <c r="BO17" s="50"/>
      <c r="BP17" s="50"/>
      <c r="BQ17" s="50">
        <f>SUM(BR10*BQ10)</f>
        <v>0</v>
      </c>
      <c r="BR17" s="50"/>
      <c r="BS17" s="50"/>
      <c r="BT17" s="50">
        <f>SUM(BU10*BT10)</f>
        <v>0</v>
      </c>
      <c r="BU17" s="50"/>
      <c r="BV17" s="50"/>
      <c r="BW17" s="50">
        <f>SUM(BX10*BW10)</f>
        <v>0</v>
      </c>
      <c r="BX17" s="50"/>
      <c r="BY17" s="50"/>
      <c r="BZ17" s="50">
        <f>SUM(CA10*BZ10)</f>
        <v>0</v>
      </c>
      <c r="CA17" s="50"/>
      <c r="CB17" s="50"/>
      <c r="CC17" s="50">
        <f>SUM(CD10*CC10)</f>
        <v>0</v>
      </c>
      <c r="CD17" s="50"/>
      <c r="CE17" s="50"/>
      <c r="CF17" s="50">
        <f>SUM(CG10*CF10)</f>
        <v>0</v>
      </c>
      <c r="CG17" s="50"/>
      <c r="CH17" s="50"/>
      <c r="CI17" s="50">
        <f>SUM(CJ10*CI10)</f>
        <v>0</v>
      </c>
      <c r="CJ17" s="50"/>
      <c r="CK17" s="50"/>
      <c r="CL17" s="50">
        <f>SUM(CM10*CL10)</f>
        <v>0</v>
      </c>
      <c r="CM17" s="50"/>
      <c r="CN17" s="50"/>
      <c r="CO17" s="47">
        <f>SUM(CP10*CO10)</f>
        <v>0</v>
      </c>
      <c r="CP17" s="48"/>
      <c r="CQ17" s="49"/>
      <c r="CR17" s="47">
        <f t="shared" si="0"/>
        <v>121.70600000000002</v>
      </c>
      <c r="CS17" s="48"/>
      <c r="CT17" s="49"/>
      <c r="CU17" s="2" t="s">
        <v>23</v>
      </c>
    </row>
    <row r="18" spans="2:99" hidden="1" x14ac:dyDescent="0.2">
      <c r="B18" s="2"/>
      <c r="C18" s="2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1"/>
      <c r="S18" s="1"/>
      <c r="T18" s="2" t="s">
        <v>36</v>
      </c>
      <c r="U18" s="50">
        <f>SUM(W12*V12*U12)</f>
        <v>2.2755000000000001</v>
      </c>
      <c r="V18" s="50"/>
      <c r="W18" s="50"/>
      <c r="X18" s="50">
        <f>SUM(Z12*Y12*X12)</f>
        <v>0</v>
      </c>
      <c r="Y18" s="50"/>
      <c r="Z18" s="50"/>
      <c r="AA18" s="50">
        <f>SUM(AC12*AB12*AA12)</f>
        <v>0</v>
      </c>
      <c r="AB18" s="50"/>
      <c r="AC18" s="50"/>
      <c r="AD18" s="50">
        <f>SUM(AF12*AE12*AD12)</f>
        <v>0</v>
      </c>
      <c r="AE18" s="50"/>
      <c r="AF18" s="50"/>
      <c r="AG18" s="50">
        <f>SUM(AI12*AH12*AG12)</f>
        <v>9</v>
      </c>
      <c r="AH18" s="50"/>
      <c r="AI18" s="50"/>
      <c r="AJ18" s="50">
        <f>SUM(AL12*AK12*AJ12)</f>
        <v>3.8849999999999998</v>
      </c>
      <c r="AK18" s="50"/>
      <c r="AL18" s="50"/>
      <c r="AM18" s="50">
        <f>SUM(AO12*AN12*AM12)</f>
        <v>2.8079999999999998</v>
      </c>
      <c r="AN18" s="50"/>
      <c r="AO18" s="50"/>
      <c r="AP18" s="50">
        <f>SUM(AR12*AQ12*AP12)</f>
        <v>1.76</v>
      </c>
      <c r="AQ18" s="50"/>
      <c r="AR18" s="50"/>
      <c r="AS18" s="50">
        <f>SUM(AU12*AT12*AS12)</f>
        <v>12.36</v>
      </c>
      <c r="AT18" s="50"/>
      <c r="AU18" s="50"/>
      <c r="AV18" s="50">
        <f>SUM(AX12*AW12*AV12)</f>
        <v>0</v>
      </c>
      <c r="AW18" s="50"/>
      <c r="AX18" s="50"/>
      <c r="AY18" s="50">
        <f>SUM(BA12*AZ12*AY12)</f>
        <v>0</v>
      </c>
      <c r="AZ18" s="50"/>
      <c r="BA18" s="50"/>
      <c r="BB18" s="50">
        <f>SUM(BD12*BC12*BB12)</f>
        <v>0</v>
      </c>
      <c r="BC18" s="50"/>
      <c r="BD18" s="50"/>
      <c r="BE18" s="50">
        <f>SUM(BG12*BF12*BE12)</f>
        <v>0</v>
      </c>
      <c r="BF18" s="50"/>
      <c r="BG18" s="50"/>
      <c r="BH18" s="50">
        <f>SUM(BJ12*BI12*BH12)</f>
        <v>0</v>
      </c>
      <c r="BI18" s="50"/>
      <c r="BJ18" s="50"/>
      <c r="BK18" s="50">
        <f>SUM(BM12*BL12*BK12)</f>
        <v>0</v>
      </c>
      <c r="BL18" s="50"/>
      <c r="BM18" s="50"/>
      <c r="BN18" s="50">
        <f>SUM(BP12*BO12*BN12)</f>
        <v>0</v>
      </c>
      <c r="BO18" s="50"/>
      <c r="BP18" s="50"/>
      <c r="BQ18" s="50">
        <f>SUM(BS12*BR12*BQ12)</f>
        <v>0</v>
      </c>
      <c r="BR18" s="50"/>
      <c r="BS18" s="50"/>
      <c r="BT18" s="50">
        <f>SUM(BV12*BU12*BT12)</f>
        <v>0</v>
      </c>
      <c r="BU18" s="50"/>
      <c r="BV18" s="50"/>
      <c r="BW18" s="50">
        <f>SUM(BY12*BX12*BW12)</f>
        <v>0</v>
      </c>
      <c r="BX18" s="50"/>
      <c r="BY18" s="50"/>
      <c r="BZ18" s="50">
        <f>SUM(CB12*CA12*BZ12)</f>
        <v>0</v>
      </c>
      <c r="CA18" s="50"/>
      <c r="CB18" s="50"/>
      <c r="CC18" s="50">
        <f>SUM(CE12*CD12*CC12)</f>
        <v>0</v>
      </c>
      <c r="CD18" s="50"/>
      <c r="CE18" s="50"/>
      <c r="CF18" s="50">
        <f>SUM(CH12*CG12*CF12)</f>
        <v>0</v>
      </c>
      <c r="CG18" s="50"/>
      <c r="CH18" s="50"/>
      <c r="CI18" s="50">
        <f>SUM(CK12*CJ12*CI12)</f>
        <v>0</v>
      </c>
      <c r="CJ18" s="50"/>
      <c r="CK18" s="50"/>
      <c r="CL18" s="50">
        <f>SUM(CN12*CM12*CL12)</f>
        <v>0</v>
      </c>
      <c r="CM18" s="50"/>
      <c r="CN18" s="50"/>
      <c r="CO18" s="47">
        <f>SUM(CQ12*CP12*CO12)</f>
        <v>0</v>
      </c>
      <c r="CP18" s="48"/>
      <c r="CQ18" s="49"/>
      <c r="CR18" s="47">
        <f t="shared" si="0"/>
        <v>32.088499999999996</v>
      </c>
      <c r="CS18" s="48"/>
      <c r="CT18" s="49"/>
      <c r="CU18" s="2" t="s">
        <v>24</v>
      </c>
    </row>
    <row r="19" spans="2:99" hidden="1" x14ac:dyDescent="0.2">
      <c r="B19" s="2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R19" s="1">
        <f>SUM(Q19*1)</f>
        <v>0</v>
      </c>
      <c r="S19" s="1"/>
      <c r="T19" s="2" t="s">
        <v>32</v>
      </c>
      <c r="U19" s="50">
        <v>0</v>
      </c>
      <c r="V19" s="50"/>
      <c r="W19" s="50"/>
      <c r="X19" s="50">
        <v>0</v>
      </c>
      <c r="Y19" s="50"/>
      <c r="Z19" s="50"/>
      <c r="AA19" s="50">
        <v>0</v>
      </c>
      <c r="AB19" s="50"/>
      <c r="AC19" s="50"/>
      <c r="AD19" s="50">
        <v>0</v>
      </c>
      <c r="AE19" s="50"/>
      <c r="AF19" s="50"/>
      <c r="AG19" s="50">
        <v>0</v>
      </c>
      <c r="AH19" s="50"/>
      <c r="AI19" s="50"/>
      <c r="AJ19" s="50">
        <v>0</v>
      </c>
      <c r="AK19" s="50"/>
      <c r="AL19" s="50"/>
      <c r="AM19" s="50">
        <v>0</v>
      </c>
      <c r="AN19" s="50"/>
      <c r="AO19" s="50"/>
      <c r="AP19" s="50">
        <v>0</v>
      </c>
      <c r="AQ19" s="50"/>
      <c r="AR19" s="50"/>
      <c r="AS19" s="50">
        <v>0</v>
      </c>
      <c r="AT19" s="50"/>
      <c r="AU19" s="50"/>
      <c r="AV19" s="50">
        <v>0</v>
      </c>
      <c r="AW19" s="50"/>
      <c r="AX19" s="50"/>
      <c r="AY19" s="50">
        <v>0</v>
      </c>
      <c r="AZ19" s="50"/>
      <c r="BA19" s="50"/>
      <c r="BB19" s="50">
        <v>0</v>
      </c>
      <c r="BC19" s="50"/>
      <c r="BD19" s="50"/>
      <c r="BE19" s="50">
        <v>0</v>
      </c>
      <c r="BF19" s="50"/>
      <c r="BG19" s="50"/>
      <c r="BH19" s="50">
        <v>0</v>
      </c>
      <c r="BI19" s="50"/>
      <c r="BJ19" s="50"/>
      <c r="BK19" s="50">
        <v>0</v>
      </c>
      <c r="BL19" s="50"/>
      <c r="BM19" s="50"/>
      <c r="BN19" s="50">
        <v>0</v>
      </c>
      <c r="BO19" s="50"/>
      <c r="BP19" s="50"/>
      <c r="BQ19" s="50">
        <v>0</v>
      </c>
      <c r="BR19" s="50"/>
      <c r="BS19" s="50"/>
      <c r="BT19" s="50">
        <v>0</v>
      </c>
      <c r="BU19" s="50"/>
      <c r="BV19" s="50"/>
      <c r="BW19" s="50">
        <v>0</v>
      </c>
      <c r="BX19" s="50"/>
      <c r="BY19" s="50"/>
      <c r="BZ19" s="50">
        <v>0</v>
      </c>
      <c r="CA19" s="50"/>
      <c r="CB19" s="50"/>
      <c r="CC19" s="50">
        <v>0</v>
      </c>
      <c r="CD19" s="50"/>
      <c r="CE19" s="50"/>
      <c r="CF19" s="50">
        <v>0</v>
      </c>
      <c r="CG19" s="50"/>
      <c r="CH19" s="50"/>
      <c r="CI19" s="50">
        <v>0</v>
      </c>
      <c r="CJ19" s="50"/>
      <c r="CK19" s="50"/>
      <c r="CL19" s="50">
        <v>0</v>
      </c>
      <c r="CM19" s="50"/>
      <c r="CN19" s="50"/>
      <c r="CO19" s="47">
        <v>0</v>
      </c>
      <c r="CP19" s="48"/>
      <c r="CQ19" s="49"/>
      <c r="CR19" s="47">
        <f t="shared" si="0"/>
        <v>0</v>
      </c>
      <c r="CS19" s="48"/>
      <c r="CT19" s="49"/>
      <c r="CU19" s="2"/>
    </row>
    <row r="20" spans="2:99" hidden="1" x14ac:dyDescent="0.2">
      <c r="B20" s="2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8"/>
      <c r="P20" s="8"/>
      <c r="R20" s="1"/>
      <c r="S20" s="1"/>
      <c r="T20" s="10" t="s">
        <v>25</v>
      </c>
      <c r="U20" s="47">
        <f>SUM(U14-U16-U18)</f>
        <v>43.30449999999999</v>
      </c>
      <c r="V20" s="48"/>
      <c r="W20" s="49"/>
      <c r="X20" s="47">
        <f>SUM(X14-X16-X18)</f>
        <v>19.720000000000002</v>
      </c>
      <c r="Y20" s="48"/>
      <c r="Z20" s="49"/>
      <c r="AA20" s="47">
        <f>SUM(AA14-AA16-AA18)</f>
        <v>44.339999999999996</v>
      </c>
      <c r="AB20" s="48"/>
      <c r="AC20" s="49"/>
      <c r="AD20" s="47">
        <f>SUM(AD14-AD16-AD18)</f>
        <v>26.720000000000002</v>
      </c>
      <c r="AE20" s="48"/>
      <c r="AF20" s="49"/>
      <c r="AG20" s="47">
        <f>SUM(AG14-AG16-AG18)</f>
        <v>15.910600000000002</v>
      </c>
      <c r="AH20" s="48"/>
      <c r="AI20" s="49"/>
      <c r="AJ20" s="47">
        <f>SUM(AJ14-AJ16-AJ18)</f>
        <v>43.074999999999996</v>
      </c>
      <c r="AK20" s="48"/>
      <c r="AL20" s="49"/>
      <c r="AM20" s="47">
        <f>SUM(AM14-AM16-AM18)</f>
        <v>52.711999999999996</v>
      </c>
      <c r="AN20" s="48"/>
      <c r="AO20" s="49"/>
      <c r="AP20" s="47">
        <f>SUM(AP14-AP16-AP18)</f>
        <v>34.300000000000004</v>
      </c>
      <c r="AQ20" s="48"/>
      <c r="AR20" s="49"/>
      <c r="AS20" s="47">
        <f>SUM(AS14-AS16-AS18)</f>
        <v>30.64</v>
      </c>
      <c r="AT20" s="48"/>
      <c r="AU20" s="49"/>
      <c r="AV20" s="47">
        <f>SUM(AV14-AV16-AV18)</f>
        <v>25.299999999999997</v>
      </c>
      <c r="AW20" s="48"/>
      <c r="AX20" s="49"/>
      <c r="AY20" s="47">
        <f>SUM(AY14-AY16-AY18)</f>
        <v>0</v>
      </c>
      <c r="AZ20" s="48"/>
      <c r="BA20" s="49"/>
      <c r="BB20" s="47">
        <f>SUM(BB14-BB16-BB18)</f>
        <v>0</v>
      </c>
      <c r="BC20" s="48"/>
      <c r="BD20" s="49"/>
      <c r="BE20" s="47">
        <f>SUM(BE14-BE16-BE18)</f>
        <v>0</v>
      </c>
      <c r="BF20" s="48"/>
      <c r="BG20" s="49"/>
      <c r="BH20" s="47">
        <f>SUM(BH14-BH16-BH18)</f>
        <v>0</v>
      </c>
      <c r="BI20" s="48"/>
      <c r="BJ20" s="49"/>
      <c r="BK20" s="47">
        <f>SUM(BK14-BK16-BK18)</f>
        <v>0</v>
      </c>
      <c r="BL20" s="48"/>
      <c r="BM20" s="49"/>
      <c r="BN20" s="47">
        <f>SUM(BN14-BN16-BN18)</f>
        <v>0</v>
      </c>
      <c r="BO20" s="48"/>
      <c r="BP20" s="49"/>
      <c r="BQ20" s="47">
        <f>SUM(BQ14-BQ16-BQ18)</f>
        <v>0</v>
      </c>
      <c r="BR20" s="48"/>
      <c r="BS20" s="49"/>
      <c r="BT20" s="47">
        <f>SUM(BT14-BT16-BT18)</f>
        <v>0</v>
      </c>
      <c r="BU20" s="48"/>
      <c r="BV20" s="49"/>
      <c r="BW20" s="47">
        <f>SUM(BW14-BW16-BW18)</f>
        <v>0</v>
      </c>
      <c r="BX20" s="48"/>
      <c r="BY20" s="49"/>
      <c r="BZ20" s="47">
        <f>SUM(BZ14-BZ16-BZ18)</f>
        <v>0</v>
      </c>
      <c r="CA20" s="48"/>
      <c r="CB20" s="49"/>
      <c r="CC20" s="47">
        <f>SUM(CC14-CC16-CC18)</f>
        <v>0</v>
      </c>
      <c r="CD20" s="48"/>
      <c r="CE20" s="49"/>
      <c r="CF20" s="47">
        <f>SUM(CF14-CF16-CF18)</f>
        <v>0</v>
      </c>
      <c r="CG20" s="48"/>
      <c r="CH20" s="49"/>
      <c r="CI20" s="47">
        <f>SUM(CI14-CI16-CI18)</f>
        <v>0</v>
      </c>
      <c r="CJ20" s="48"/>
      <c r="CK20" s="49"/>
      <c r="CL20" s="47">
        <f>SUM(CL14-CL16-CL18)</f>
        <v>0</v>
      </c>
      <c r="CM20" s="48"/>
      <c r="CN20" s="49"/>
      <c r="CO20" s="47">
        <f>SUM(CO14-CO16-CO18)</f>
        <v>0</v>
      </c>
      <c r="CP20" s="48"/>
      <c r="CQ20" s="49"/>
      <c r="CR20" s="47">
        <f t="shared" si="0"/>
        <v>336.02209999999997</v>
      </c>
      <c r="CS20" s="48"/>
      <c r="CT20" s="49"/>
      <c r="CU20" s="2" t="s">
        <v>25</v>
      </c>
    </row>
    <row r="21" spans="2:99" x14ac:dyDescent="0.2">
      <c r="C21" s="6" t="s">
        <v>76</v>
      </c>
      <c r="Q21" s="1"/>
      <c r="R21" s="1">
        <f>SUM(R19:R20)</f>
        <v>0</v>
      </c>
      <c r="S21" s="39"/>
    </row>
    <row r="22" spans="2:99" x14ac:dyDescent="0.2">
      <c r="B22" s="2">
        <v>1</v>
      </c>
      <c r="C22" s="2" t="s">
        <v>85</v>
      </c>
      <c r="D22" s="3" t="s">
        <v>34</v>
      </c>
      <c r="E22" s="3">
        <v>550</v>
      </c>
      <c r="F22" s="4">
        <v>16.32</v>
      </c>
      <c r="G22" s="4">
        <v>5.6</v>
      </c>
      <c r="H22" s="4"/>
      <c r="I22" s="4">
        <v>13.99</v>
      </c>
      <c r="J22" s="4"/>
      <c r="K22" s="4"/>
      <c r="L22" s="4">
        <v>27.38</v>
      </c>
      <c r="M22" s="4">
        <v>4.59</v>
      </c>
      <c r="N22" s="4">
        <v>9.1999999999999993</v>
      </c>
      <c r="O22" s="8">
        <v>20.76</v>
      </c>
      <c r="P22" s="8">
        <f>SUM(F22:O22)</f>
        <v>97.840000000000018</v>
      </c>
      <c r="Q22" s="11">
        <f t="shared" ref="Q22:Q27" si="1">SUM(P22*E22)</f>
        <v>53812.000000000007</v>
      </c>
      <c r="R22" s="11">
        <f>SUM(P22*E22)</f>
        <v>53812.000000000007</v>
      </c>
      <c r="S22" s="11">
        <f>SUM(Q22-R22)</f>
        <v>0</v>
      </c>
    </row>
    <row r="23" spans="2:99" x14ac:dyDescent="0.2">
      <c r="B23" s="2">
        <v>2</v>
      </c>
      <c r="C23" s="2" t="s">
        <v>86</v>
      </c>
      <c r="D23" s="3" t="s">
        <v>34</v>
      </c>
      <c r="E23" s="3">
        <v>350</v>
      </c>
      <c r="F23" s="4"/>
      <c r="G23" s="4"/>
      <c r="H23" s="4"/>
      <c r="I23" s="4"/>
      <c r="J23" s="4"/>
      <c r="K23" s="4"/>
      <c r="L23" s="4"/>
      <c r="M23" s="4"/>
      <c r="N23" s="4">
        <v>18</v>
      </c>
      <c r="O23" s="8"/>
      <c r="P23" s="8">
        <f t="shared" ref="P23:P87" si="2">SUM(F23:O23)</f>
        <v>18</v>
      </c>
      <c r="Q23" s="11">
        <f t="shared" si="1"/>
        <v>6300</v>
      </c>
      <c r="R23" s="11">
        <f>SUM(P23*E23)</f>
        <v>6300</v>
      </c>
      <c r="S23" s="11">
        <f t="shared" ref="S23:S87" si="3">SUM(Q23-R23)</f>
        <v>0</v>
      </c>
    </row>
    <row r="24" spans="2:99" x14ac:dyDescent="0.2">
      <c r="B24" s="2">
        <v>3</v>
      </c>
      <c r="C24" s="2" t="s">
        <v>87</v>
      </c>
      <c r="D24" s="3" t="s">
        <v>34</v>
      </c>
      <c r="E24" s="3">
        <v>35</v>
      </c>
      <c r="F24" s="4">
        <f>SUM(F11)</f>
        <v>47.3</v>
      </c>
      <c r="G24" s="4"/>
      <c r="H24" s="4">
        <f>SUM(H11)</f>
        <v>55.8</v>
      </c>
      <c r="I24" s="4"/>
      <c r="J24" s="4">
        <f>SUM(J11)</f>
        <v>15.910600000000002</v>
      </c>
      <c r="K24" s="4">
        <f>SUM(K11)</f>
        <v>43.074999999999996</v>
      </c>
      <c r="L24" s="4">
        <f>SUM(L11)</f>
        <v>52.711999999999996</v>
      </c>
      <c r="M24" s="4">
        <f>SUM(M11)</f>
        <v>35.659999999999997</v>
      </c>
      <c r="N24" s="4">
        <f>SUM(N11)</f>
        <v>30.64</v>
      </c>
      <c r="O24" s="8"/>
      <c r="P24" s="8">
        <f t="shared" si="2"/>
        <v>281.0976</v>
      </c>
      <c r="Q24" s="11">
        <f t="shared" si="1"/>
        <v>9838.4159999999993</v>
      </c>
      <c r="R24" s="11">
        <f>SUM(P24*E24)</f>
        <v>9838.4159999999993</v>
      </c>
      <c r="S24" s="11">
        <f t="shared" si="3"/>
        <v>0</v>
      </c>
    </row>
    <row r="25" spans="2:99" x14ac:dyDescent="0.2">
      <c r="B25" s="2">
        <v>4</v>
      </c>
      <c r="C25" s="2" t="s">
        <v>123</v>
      </c>
      <c r="D25" s="3" t="s">
        <v>34</v>
      </c>
      <c r="E25" s="3">
        <v>150</v>
      </c>
      <c r="F25" s="4">
        <f>SUM(F22)</f>
        <v>16.32</v>
      </c>
      <c r="G25" s="4"/>
      <c r="H25" s="4">
        <v>29.9</v>
      </c>
      <c r="I25" s="4"/>
      <c r="J25" s="4"/>
      <c r="K25" s="4">
        <v>18.600000000000001</v>
      </c>
      <c r="L25" s="4">
        <v>33.700000000000003</v>
      </c>
      <c r="M25" s="4"/>
      <c r="N25" s="4">
        <v>33</v>
      </c>
      <c r="O25" s="8"/>
      <c r="P25" s="8">
        <f t="shared" si="2"/>
        <v>131.51999999999998</v>
      </c>
      <c r="Q25" s="11">
        <f t="shared" si="1"/>
        <v>19727.999999999996</v>
      </c>
      <c r="R25" s="11">
        <f>SUM(P25*E25)</f>
        <v>19727.999999999996</v>
      </c>
      <c r="S25" s="11">
        <f t="shared" si="3"/>
        <v>0</v>
      </c>
    </row>
    <row r="26" spans="2:99" x14ac:dyDescent="0.2">
      <c r="B26" s="2">
        <v>5</v>
      </c>
      <c r="C26" s="2" t="s">
        <v>88</v>
      </c>
      <c r="D26" s="3" t="s">
        <v>34</v>
      </c>
      <c r="E26" s="3">
        <v>450</v>
      </c>
      <c r="F26" s="4">
        <v>14.3</v>
      </c>
      <c r="G26" s="4"/>
      <c r="H26" s="4">
        <v>10.1</v>
      </c>
      <c r="I26" s="4"/>
      <c r="J26" s="4">
        <f>SUM(J11)</f>
        <v>15.910600000000002</v>
      </c>
      <c r="K26" s="4">
        <v>27.2</v>
      </c>
      <c r="L26" s="4">
        <v>19</v>
      </c>
      <c r="M26" s="4">
        <v>21.15</v>
      </c>
      <c r="N26" s="4">
        <v>13.5</v>
      </c>
      <c r="O26" s="8"/>
      <c r="P26" s="8">
        <f t="shared" si="2"/>
        <v>121.16059999999999</v>
      </c>
      <c r="Q26" s="11">
        <f t="shared" si="1"/>
        <v>54522.27</v>
      </c>
      <c r="R26" s="11">
        <f>SUM(P26*E26)</f>
        <v>54522.27</v>
      </c>
      <c r="S26" s="11">
        <f t="shared" si="3"/>
        <v>0</v>
      </c>
    </row>
    <row r="27" spans="2:99" x14ac:dyDescent="0.2">
      <c r="B27" s="2">
        <v>6</v>
      </c>
      <c r="C27" s="2" t="s">
        <v>89</v>
      </c>
      <c r="D27" s="3" t="s">
        <v>34</v>
      </c>
      <c r="E27" s="3">
        <v>150</v>
      </c>
      <c r="F27" s="4">
        <f>SUM(F11)</f>
        <v>47.3</v>
      </c>
      <c r="G27" s="4"/>
      <c r="H27" s="4">
        <f>SUM(H11)</f>
        <v>55.8</v>
      </c>
      <c r="I27" s="4"/>
      <c r="J27" s="4">
        <f>SUM(J11)</f>
        <v>15.910600000000002</v>
      </c>
      <c r="K27" s="4">
        <f>SUM(K11)</f>
        <v>43.074999999999996</v>
      </c>
      <c r="L27" s="4">
        <f>SUM(L11)</f>
        <v>52.711999999999996</v>
      </c>
      <c r="M27" s="4">
        <f>SUM(M11)</f>
        <v>35.659999999999997</v>
      </c>
      <c r="N27" s="4">
        <f>SUM(N11)</f>
        <v>30.64</v>
      </c>
      <c r="O27" s="8"/>
      <c r="P27" s="8">
        <f t="shared" si="2"/>
        <v>281.0976</v>
      </c>
      <c r="Q27" s="11">
        <f t="shared" si="1"/>
        <v>42164.639999999999</v>
      </c>
      <c r="R27" s="11"/>
      <c r="S27" s="11">
        <f t="shared" si="3"/>
        <v>42164.639999999999</v>
      </c>
      <c r="T27" t="s">
        <v>174</v>
      </c>
    </row>
    <row r="28" spans="2:99" ht="12" customHeight="1" x14ac:dyDescent="0.2">
      <c r="B28" s="2">
        <v>7</v>
      </c>
      <c r="C28" s="27" t="s">
        <v>178</v>
      </c>
      <c r="D28" s="3" t="s">
        <v>34</v>
      </c>
      <c r="E28" s="3">
        <v>35</v>
      </c>
      <c r="F28" s="4">
        <f>SUM(F11)</f>
        <v>47.3</v>
      </c>
      <c r="G28" s="4"/>
      <c r="H28" s="4">
        <f>SUM(H11)</f>
        <v>55.8</v>
      </c>
      <c r="I28" s="4"/>
      <c r="J28" s="4">
        <f>SUM(J11)</f>
        <v>15.910600000000002</v>
      </c>
      <c r="K28" s="4">
        <f>SUM(K11)</f>
        <v>43.074999999999996</v>
      </c>
      <c r="L28" s="4">
        <f>SUM(L11)</f>
        <v>52.711999999999996</v>
      </c>
      <c r="M28" s="4">
        <f>SUM(M11)</f>
        <v>35.659999999999997</v>
      </c>
      <c r="N28" s="4">
        <f>SUM(N11)</f>
        <v>30.64</v>
      </c>
      <c r="O28" s="8"/>
      <c r="P28" s="8">
        <f t="shared" si="2"/>
        <v>281.0976</v>
      </c>
      <c r="Q28" s="11">
        <f t="shared" ref="Q28:Q36" si="4">SUM(P28*E28)</f>
        <v>9838.4159999999993</v>
      </c>
      <c r="R28" s="11"/>
      <c r="S28" s="11">
        <f t="shared" si="3"/>
        <v>9838.4159999999993</v>
      </c>
    </row>
    <row r="29" spans="2:99" x14ac:dyDescent="0.2">
      <c r="B29" s="2">
        <v>8</v>
      </c>
      <c r="C29" s="2" t="s">
        <v>90</v>
      </c>
      <c r="D29" s="3" t="s">
        <v>34</v>
      </c>
      <c r="E29" s="3">
        <v>250</v>
      </c>
      <c r="F29" s="4">
        <f>SUM(F11)</f>
        <v>47.3</v>
      </c>
      <c r="G29" s="4"/>
      <c r="H29" s="4">
        <f>SUM(H11)</f>
        <v>55.8</v>
      </c>
      <c r="I29" s="4"/>
      <c r="J29" s="4"/>
      <c r="K29" s="4">
        <f>SUM(K11)</f>
        <v>43.074999999999996</v>
      </c>
      <c r="L29" s="4">
        <f>SUM(L11)</f>
        <v>52.711999999999996</v>
      </c>
      <c r="M29" s="4">
        <f>SUM(M11)</f>
        <v>35.659999999999997</v>
      </c>
      <c r="N29" s="4">
        <f>SUM(N11)</f>
        <v>30.64</v>
      </c>
      <c r="O29" s="8"/>
      <c r="P29" s="8">
        <f t="shared" si="2"/>
        <v>265.18699999999995</v>
      </c>
      <c r="Q29" s="11">
        <f t="shared" si="4"/>
        <v>66296.749999999985</v>
      </c>
      <c r="R29" s="11"/>
      <c r="S29" s="11">
        <f t="shared" si="3"/>
        <v>66296.749999999985</v>
      </c>
    </row>
    <row r="30" spans="2:99" x14ac:dyDescent="0.2">
      <c r="B30" s="2">
        <v>9</v>
      </c>
      <c r="C30" s="2" t="s">
        <v>91</v>
      </c>
      <c r="D30" s="3" t="s">
        <v>34</v>
      </c>
      <c r="E30" s="3">
        <v>150</v>
      </c>
      <c r="F30" s="4"/>
      <c r="G30" s="4"/>
      <c r="H30" s="4"/>
      <c r="I30" s="4"/>
      <c r="J30" s="4"/>
      <c r="K30" s="4"/>
      <c r="L30" s="4"/>
      <c r="M30" s="4"/>
      <c r="N30" s="4"/>
      <c r="O30" s="8"/>
      <c r="P30" s="8">
        <f t="shared" si="2"/>
        <v>0</v>
      </c>
      <c r="Q30" s="11">
        <f t="shared" si="4"/>
        <v>0</v>
      </c>
      <c r="R30" s="11"/>
      <c r="S30" s="11">
        <f t="shared" si="3"/>
        <v>0</v>
      </c>
    </row>
    <row r="31" spans="2:99" ht="12.75" customHeight="1" x14ac:dyDescent="0.2">
      <c r="B31" s="2">
        <v>10</v>
      </c>
      <c r="C31" s="2" t="s">
        <v>92</v>
      </c>
      <c r="D31" s="3" t="s">
        <v>34</v>
      </c>
      <c r="E31" s="3">
        <v>150</v>
      </c>
      <c r="F31" s="4"/>
      <c r="G31" s="4"/>
      <c r="H31" s="4"/>
      <c r="I31" s="4"/>
      <c r="J31" s="4"/>
      <c r="K31" s="4"/>
      <c r="L31" s="4"/>
      <c r="M31" s="4"/>
      <c r="N31" s="4"/>
      <c r="O31" s="8"/>
      <c r="P31" s="8">
        <f t="shared" si="2"/>
        <v>0</v>
      </c>
      <c r="Q31" s="11">
        <f t="shared" si="4"/>
        <v>0</v>
      </c>
      <c r="R31" s="11"/>
      <c r="S31" s="11">
        <f t="shared" si="3"/>
        <v>0</v>
      </c>
    </row>
    <row r="32" spans="2:99" ht="12" customHeight="1" x14ac:dyDescent="0.2">
      <c r="B32" s="2">
        <v>11</v>
      </c>
      <c r="C32" s="2" t="s">
        <v>81</v>
      </c>
      <c r="D32" s="3" t="s">
        <v>34</v>
      </c>
      <c r="E32" s="3">
        <v>450</v>
      </c>
      <c r="F32" s="4"/>
      <c r="G32" s="4"/>
      <c r="H32" s="4"/>
      <c r="I32" s="4"/>
      <c r="J32" s="4"/>
      <c r="K32" s="4"/>
      <c r="L32" s="4"/>
      <c r="M32" s="4"/>
      <c r="N32" s="4"/>
      <c r="O32" s="8"/>
      <c r="P32" s="8">
        <f t="shared" si="2"/>
        <v>0</v>
      </c>
      <c r="Q32" s="11">
        <f t="shared" si="4"/>
        <v>0</v>
      </c>
      <c r="R32" s="11"/>
      <c r="S32" s="11">
        <f t="shared" si="3"/>
        <v>0</v>
      </c>
    </row>
    <row r="33" spans="2:19" ht="12" customHeight="1" x14ac:dyDescent="0.2">
      <c r="B33" s="2">
        <v>12</v>
      </c>
      <c r="C33" s="2" t="s">
        <v>93</v>
      </c>
      <c r="D33" s="3" t="s">
        <v>34</v>
      </c>
      <c r="E33" s="3">
        <v>350</v>
      </c>
      <c r="F33" s="4"/>
      <c r="G33" s="3"/>
      <c r="H33" s="4"/>
      <c r="I33" s="4"/>
      <c r="J33" s="4">
        <f>SUM(J28)</f>
        <v>15.910600000000002</v>
      </c>
      <c r="K33" s="4"/>
      <c r="L33" s="4"/>
      <c r="M33" s="4"/>
      <c r="N33" s="4"/>
      <c r="O33" s="8"/>
      <c r="P33" s="8">
        <f t="shared" si="2"/>
        <v>15.910600000000002</v>
      </c>
      <c r="Q33" s="11">
        <f t="shared" si="4"/>
        <v>5568.7100000000009</v>
      </c>
      <c r="R33" s="11"/>
      <c r="S33" s="11">
        <f t="shared" si="3"/>
        <v>5568.7100000000009</v>
      </c>
    </row>
    <row r="34" spans="2:19" ht="12" hidden="1" customHeight="1" x14ac:dyDescent="0.2">
      <c r="B34" s="2">
        <v>13</v>
      </c>
      <c r="C34" s="2"/>
      <c r="D34" s="3"/>
      <c r="E34" s="3"/>
      <c r="F34" s="4"/>
      <c r="G34" s="3"/>
      <c r="H34" s="4"/>
      <c r="I34" s="4"/>
      <c r="J34" s="4"/>
      <c r="K34" s="4"/>
      <c r="L34" s="4"/>
      <c r="M34" s="4"/>
      <c r="N34" s="4"/>
      <c r="O34" s="8"/>
      <c r="P34" s="8">
        <f t="shared" si="2"/>
        <v>0</v>
      </c>
      <c r="Q34" s="11">
        <f t="shared" si="4"/>
        <v>0</v>
      </c>
      <c r="R34" s="11"/>
      <c r="S34" s="11">
        <f t="shared" si="3"/>
        <v>0</v>
      </c>
    </row>
    <row r="35" spans="2:19" ht="12.95" hidden="1" customHeight="1" x14ac:dyDescent="0.2">
      <c r="B35" s="2">
        <v>14</v>
      </c>
      <c r="C35" s="2"/>
      <c r="D35" s="3"/>
      <c r="E35" s="3"/>
      <c r="F35" s="4"/>
      <c r="G35" s="3"/>
      <c r="H35" s="4"/>
      <c r="I35" s="4"/>
      <c r="J35" s="4"/>
      <c r="K35" s="4"/>
      <c r="L35" s="4"/>
      <c r="M35" s="4"/>
      <c r="N35" s="4"/>
      <c r="O35" s="8"/>
      <c r="P35" s="8">
        <f t="shared" si="2"/>
        <v>0</v>
      </c>
      <c r="Q35" s="11">
        <f t="shared" si="4"/>
        <v>0</v>
      </c>
      <c r="R35" s="11"/>
      <c r="S35" s="11">
        <f t="shared" si="3"/>
        <v>0</v>
      </c>
    </row>
    <row r="36" spans="2:19" ht="12.95" hidden="1" customHeight="1" x14ac:dyDescent="0.2">
      <c r="B36" s="2">
        <v>15</v>
      </c>
      <c r="C36" s="2"/>
      <c r="D36" s="3"/>
      <c r="E36" s="3"/>
      <c r="F36" s="4"/>
      <c r="G36" s="4"/>
      <c r="H36" s="4"/>
      <c r="I36" s="4"/>
      <c r="J36" s="4"/>
      <c r="K36" s="12"/>
      <c r="L36" s="4"/>
      <c r="M36" s="4"/>
      <c r="N36" s="12"/>
      <c r="O36" s="42"/>
      <c r="P36" s="8">
        <f t="shared" si="2"/>
        <v>0</v>
      </c>
      <c r="Q36" s="11">
        <f t="shared" si="4"/>
        <v>0</v>
      </c>
      <c r="R36" s="11"/>
      <c r="S36" s="11">
        <f t="shared" si="3"/>
        <v>0</v>
      </c>
    </row>
    <row r="37" spans="2:19" ht="12.95" hidden="1" customHeight="1" x14ac:dyDescent="0.2">
      <c r="B37" s="2">
        <v>16</v>
      </c>
      <c r="C37" s="2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8"/>
      <c r="P37" s="8">
        <f t="shared" si="2"/>
        <v>0</v>
      </c>
      <c r="Q37" s="11">
        <f t="shared" ref="Q37:Q53" si="5">SUM(P37*E37)</f>
        <v>0</v>
      </c>
      <c r="R37" s="11"/>
      <c r="S37" s="11">
        <f t="shared" si="3"/>
        <v>0</v>
      </c>
    </row>
    <row r="38" spans="2:19" ht="12.95" hidden="1" customHeight="1" x14ac:dyDescent="0.2">
      <c r="B38" s="2">
        <v>17</v>
      </c>
      <c r="C38" s="2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8"/>
      <c r="P38" s="8">
        <f t="shared" si="2"/>
        <v>0</v>
      </c>
      <c r="Q38" s="11">
        <f t="shared" si="5"/>
        <v>0</v>
      </c>
      <c r="R38" s="11"/>
      <c r="S38" s="11">
        <f t="shared" si="3"/>
        <v>0</v>
      </c>
    </row>
    <row r="39" spans="2:19" ht="12.95" hidden="1" customHeight="1" x14ac:dyDescent="0.2">
      <c r="B39" s="2">
        <v>18</v>
      </c>
      <c r="C39" s="2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8"/>
      <c r="P39" s="8">
        <f t="shared" si="2"/>
        <v>0</v>
      </c>
      <c r="Q39" s="11">
        <f t="shared" si="5"/>
        <v>0</v>
      </c>
      <c r="R39" s="11"/>
      <c r="S39" s="11">
        <f t="shared" si="3"/>
        <v>0</v>
      </c>
    </row>
    <row r="40" spans="2:19" ht="12.95" hidden="1" customHeight="1" x14ac:dyDescent="0.2">
      <c r="B40" s="2">
        <v>19</v>
      </c>
      <c r="C40" s="2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8"/>
      <c r="P40" s="8">
        <f t="shared" si="2"/>
        <v>0</v>
      </c>
      <c r="Q40" s="11">
        <f t="shared" si="5"/>
        <v>0</v>
      </c>
      <c r="R40" s="11"/>
      <c r="S40" s="11">
        <f t="shared" si="3"/>
        <v>0</v>
      </c>
    </row>
    <row r="41" spans="2:19" ht="12.95" customHeight="1" x14ac:dyDescent="0.2">
      <c r="B41" s="2">
        <v>20</v>
      </c>
      <c r="C41" s="2" t="s">
        <v>94</v>
      </c>
      <c r="D41" s="3" t="s">
        <v>34</v>
      </c>
      <c r="E41" s="3">
        <v>650</v>
      </c>
      <c r="F41" s="4">
        <v>4.8</v>
      </c>
      <c r="G41" s="4"/>
      <c r="H41" s="4">
        <v>8.9</v>
      </c>
      <c r="I41" s="4"/>
      <c r="J41" s="4"/>
      <c r="K41" s="4">
        <v>4.8</v>
      </c>
      <c r="L41" s="4"/>
      <c r="M41" s="4"/>
      <c r="N41" s="4">
        <v>4.8</v>
      </c>
      <c r="O41" s="8">
        <v>4.8</v>
      </c>
      <c r="P41" s="8">
        <f t="shared" si="2"/>
        <v>28.1</v>
      </c>
      <c r="Q41" s="11">
        <f t="shared" ref="Q41:Q46" si="6">SUM(P41*E41)</f>
        <v>18265</v>
      </c>
      <c r="R41" s="11">
        <f>SUM(P41*E41)</f>
        <v>18265</v>
      </c>
      <c r="S41" s="11">
        <f t="shared" si="3"/>
        <v>0</v>
      </c>
    </row>
    <row r="42" spans="2:19" ht="12.95" customHeight="1" x14ac:dyDescent="0.2">
      <c r="B42" s="2">
        <v>21</v>
      </c>
      <c r="C42" s="2" t="s">
        <v>95</v>
      </c>
      <c r="D42" s="3" t="s">
        <v>79</v>
      </c>
      <c r="E42" s="3">
        <v>75</v>
      </c>
      <c r="F42" s="4">
        <v>15</v>
      </c>
      <c r="G42" s="4"/>
      <c r="H42" s="4">
        <v>6</v>
      </c>
      <c r="I42" s="4"/>
      <c r="J42" s="4"/>
      <c r="K42" s="4">
        <v>12</v>
      </c>
      <c r="L42" s="4">
        <v>3</v>
      </c>
      <c r="M42" s="4">
        <v>10.5</v>
      </c>
      <c r="N42" s="4">
        <v>25</v>
      </c>
      <c r="O42" s="8">
        <v>14</v>
      </c>
      <c r="P42" s="8">
        <f t="shared" si="2"/>
        <v>85.5</v>
      </c>
      <c r="Q42" s="11">
        <f t="shared" si="6"/>
        <v>6412.5</v>
      </c>
      <c r="R42" s="11"/>
      <c r="S42" s="11">
        <f t="shared" si="3"/>
        <v>6412.5</v>
      </c>
    </row>
    <row r="43" spans="2:19" ht="12.95" customHeight="1" x14ac:dyDescent="0.2">
      <c r="B43" s="2">
        <v>22</v>
      </c>
      <c r="C43" s="2" t="s">
        <v>96</v>
      </c>
      <c r="D43" s="3" t="s">
        <v>79</v>
      </c>
      <c r="E43" s="3">
        <v>450</v>
      </c>
      <c r="F43" s="4">
        <v>17.7</v>
      </c>
      <c r="G43" s="44"/>
      <c r="H43" s="44"/>
      <c r="I43" s="44"/>
      <c r="J43" s="44">
        <v>3.1</v>
      </c>
      <c r="K43" s="4">
        <v>7.6</v>
      </c>
      <c r="L43" s="4">
        <v>15</v>
      </c>
      <c r="M43" s="4">
        <v>6.2</v>
      </c>
      <c r="N43" s="4">
        <v>5.5</v>
      </c>
      <c r="O43" s="8"/>
      <c r="P43" s="8">
        <f t="shared" si="2"/>
        <v>55.1</v>
      </c>
      <c r="Q43" s="11">
        <f t="shared" si="6"/>
        <v>24795</v>
      </c>
      <c r="R43" s="11"/>
      <c r="S43" s="11">
        <f t="shared" si="3"/>
        <v>24795</v>
      </c>
    </row>
    <row r="44" spans="2:19" ht="12.95" customHeight="1" x14ac:dyDescent="0.2">
      <c r="B44" s="2">
        <v>23</v>
      </c>
      <c r="C44" s="2" t="s">
        <v>97</v>
      </c>
      <c r="D44" s="3" t="s">
        <v>79</v>
      </c>
      <c r="E44" s="3">
        <v>50</v>
      </c>
      <c r="F44" s="4">
        <v>10</v>
      </c>
      <c r="G44" s="44"/>
      <c r="H44" s="44"/>
      <c r="I44" s="44"/>
      <c r="J44" s="44"/>
      <c r="K44" s="4">
        <v>6.2</v>
      </c>
      <c r="L44" s="4">
        <v>12.6</v>
      </c>
      <c r="M44" s="4">
        <v>4.9000000000000004</v>
      </c>
      <c r="N44" s="4">
        <v>5.5</v>
      </c>
      <c r="O44" s="8"/>
      <c r="P44" s="8">
        <f t="shared" si="2"/>
        <v>39.199999999999996</v>
      </c>
      <c r="Q44" s="11">
        <f t="shared" si="6"/>
        <v>1959.9999999999998</v>
      </c>
      <c r="R44" s="11"/>
      <c r="S44" s="11">
        <f t="shared" si="3"/>
        <v>1959.9999999999998</v>
      </c>
    </row>
    <row r="45" spans="2:19" ht="12.95" customHeight="1" x14ac:dyDescent="0.2">
      <c r="B45" s="2">
        <v>24</v>
      </c>
      <c r="C45" s="2" t="s">
        <v>106</v>
      </c>
      <c r="D45" s="3" t="s">
        <v>34</v>
      </c>
      <c r="E45" s="3">
        <v>350</v>
      </c>
      <c r="F45" s="4">
        <v>4.5</v>
      </c>
      <c r="G45" s="44"/>
      <c r="H45" s="44"/>
      <c r="I45" s="44"/>
      <c r="J45" s="44"/>
      <c r="K45" s="4">
        <v>0.8</v>
      </c>
      <c r="L45" s="4">
        <v>2</v>
      </c>
      <c r="M45" s="4">
        <v>1</v>
      </c>
      <c r="N45" s="4">
        <v>1.5</v>
      </c>
      <c r="O45" s="8"/>
      <c r="P45" s="8">
        <f t="shared" si="2"/>
        <v>9.8000000000000007</v>
      </c>
      <c r="Q45" s="11">
        <f t="shared" si="6"/>
        <v>3430.0000000000005</v>
      </c>
      <c r="R45" s="11">
        <f>SUM(P45*E45)</f>
        <v>3430.0000000000005</v>
      </c>
      <c r="S45" s="11">
        <f t="shared" si="3"/>
        <v>0</v>
      </c>
    </row>
    <row r="46" spans="2:19" ht="12.95" customHeight="1" x14ac:dyDescent="0.2">
      <c r="B46" s="2">
        <v>25</v>
      </c>
      <c r="C46" s="2" t="s">
        <v>157</v>
      </c>
      <c r="D46" s="3" t="s">
        <v>34</v>
      </c>
      <c r="E46" s="3">
        <v>1200</v>
      </c>
      <c r="F46" s="4"/>
      <c r="G46" s="44">
        <v>21.2</v>
      </c>
      <c r="H46" s="44"/>
      <c r="I46" s="44">
        <v>39.299999999999997</v>
      </c>
      <c r="J46" s="44"/>
      <c r="K46" s="4"/>
      <c r="L46" s="4"/>
      <c r="M46" s="4"/>
      <c r="N46" s="4"/>
      <c r="O46" s="8"/>
      <c r="P46" s="8">
        <f t="shared" si="2"/>
        <v>60.5</v>
      </c>
      <c r="Q46" s="11">
        <f t="shared" si="6"/>
        <v>72600</v>
      </c>
      <c r="R46" s="11"/>
      <c r="S46" s="11">
        <f t="shared" si="3"/>
        <v>72600</v>
      </c>
    </row>
    <row r="47" spans="2:19" ht="12.95" customHeight="1" x14ac:dyDescent="0.2">
      <c r="B47" s="2">
        <v>26</v>
      </c>
      <c r="C47" s="2" t="s">
        <v>107</v>
      </c>
      <c r="D47" s="3" t="s">
        <v>34</v>
      </c>
      <c r="E47" s="3">
        <v>550</v>
      </c>
      <c r="F47" s="4">
        <f>SUM(F45)</f>
        <v>4.5</v>
      </c>
      <c r="G47" s="44"/>
      <c r="H47" s="44"/>
      <c r="I47" s="44"/>
      <c r="J47" s="44"/>
      <c r="K47" s="4">
        <f>SUM(K45)</f>
        <v>0.8</v>
      </c>
      <c r="L47" s="4">
        <f>SUM(L45)</f>
        <v>2</v>
      </c>
      <c r="M47" s="4">
        <f>SUM(M45)</f>
        <v>1</v>
      </c>
      <c r="N47" s="4">
        <f>SUM(N45)</f>
        <v>1.5</v>
      </c>
      <c r="O47" s="8"/>
      <c r="P47" s="8">
        <f t="shared" si="2"/>
        <v>9.8000000000000007</v>
      </c>
      <c r="Q47" s="11">
        <f t="shared" si="5"/>
        <v>5390</v>
      </c>
      <c r="R47" s="11">
        <f>SUM(P47*E47)</f>
        <v>5390</v>
      </c>
      <c r="S47" s="11">
        <f t="shared" si="3"/>
        <v>0</v>
      </c>
    </row>
    <row r="48" spans="2:19" x14ac:dyDescent="0.2">
      <c r="B48" s="2">
        <v>27</v>
      </c>
      <c r="C48" s="2" t="s">
        <v>158</v>
      </c>
      <c r="D48" s="3" t="s">
        <v>34</v>
      </c>
      <c r="E48" s="3">
        <v>450</v>
      </c>
      <c r="F48" s="4"/>
      <c r="G48" s="4">
        <v>1.5</v>
      </c>
      <c r="H48" s="4">
        <v>7.08</v>
      </c>
      <c r="I48" s="4">
        <v>11.67</v>
      </c>
      <c r="J48" s="4"/>
      <c r="K48" s="4"/>
      <c r="L48" s="4"/>
      <c r="M48" s="4"/>
      <c r="N48" s="4"/>
      <c r="O48" s="8"/>
      <c r="P48" s="8">
        <f t="shared" si="2"/>
        <v>20.25</v>
      </c>
      <c r="Q48" s="11">
        <f t="shared" si="5"/>
        <v>9112.5</v>
      </c>
      <c r="R48" s="11"/>
      <c r="S48" s="11">
        <f t="shared" si="3"/>
        <v>9112.5</v>
      </c>
    </row>
    <row r="49" spans="2:20" x14ac:dyDescent="0.2">
      <c r="B49" s="2">
        <v>28</v>
      </c>
      <c r="C49" s="2" t="s">
        <v>159</v>
      </c>
      <c r="D49" s="3" t="s">
        <v>35</v>
      </c>
      <c r="E49" s="3">
        <v>1500</v>
      </c>
      <c r="F49" s="4"/>
      <c r="G49" s="4"/>
      <c r="H49" s="4"/>
      <c r="I49" s="4">
        <v>1</v>
      </c>
      <c r="J49" s="4"/>
      <c r="K49" s="4"/>
      <c r="L49" s="4"/>
      <c r="M49" s="4"/>
      <c r="N49" s="4"/>
      <c r="O49" s="8"/>
      <c r="P49" s="8">
        <f t="shared" si="2"/>
        <v>1</v>
      </c>
      <c r="Q49" s="11">
        <f t="shared" si="5"/>
        <v>1500</v>
      </c>
      <c r="R49" s="11"/>
      <c r="S49" s="11">
        <f t="shared" si="3"/>
        <v>1500</v>
      </c>
    </row>
    <row r="50" spans="2:20" x14ac:dyDescent="0.2">
      <c r="B50" s="2">
        <v>29</v>
      </c>
      <c r="C50" s="2" t="s">
        <v>167</v>
      </c>
      <c r="D50" s="3" t="s">
        <v>34</v>
      </c>
      <c r="E50" s="3">
        <v>1200</v>
      </c>
      <c r="F50" s="4"/>
      <c r="G50" s="4"/>
      <c r="H50" s="4"/>
      <c r="I50" s="4"/>
      <c r="J50" s="4"/>
      <c r="K50" s="4"/>
      <c r="L50" s="4"/>
      <c r="M50" s="4">
        <v>3.5</v>
      </c>
      <c r="N50" s="4"/>
      <c r="O50" s="8"/>
      <c r="P50" s="8">
        <f t="shared" si="2"/>
        <v>3.5</v>
      </c>
      <c r="Q50" s="11">
        <f t="shared" si="5"/>
        <v>4200</v>
      </c>
      <c r="R50" s="11"/>
      <c r="S50" s="11">
        <f t="shared" si="3"/>
        <v>4200</v>
      </c>
    </row>
    <row r="51" spans="2:20" x14ac:dyDescent="0.2">
      <c r="B51" s="2">
        <v>30</v>
      </c>
      <c r="C51" s="2" t="s">
        <v>179</v>
      </c>
      <c r="D51" s="3" t="s">
        <v>79</v>
      </c>
      <c r="E51" s="3">
        <v>750</v>
      </c>
      <c r="F51" s="4"/>
      <c r="G51" s="4"/>
      <c r="H51" s="4">
        <v>2</v>
      </c>
      <c r="I51" s="4"/>
      <c r="J51" s="4"/>
      <c r="K51" s="4">
        <v>2.2000000000000002</v>
      </c>
      <c r="L51" s="4"/>
      <c r="M51" s="4"/>
      <c r="N51" s="4"/>
      <c r="O51" s="8"/>
      <c r="P51" s="8">
        <f t="shared" si="2"/>
        <v>4.2</v>
      </c>
      <c r="Q51" s="11">
        <f t="shared" si="5"/>
        <v>3150</v>
      </c>
      <c r="R51" s="11"/>
      <c r="S51" s="11">
        <f t="shared" si="3"/>
        <v>3150</v>
      </c>
    </row>
    <row r="52" spans="2:20" x14ac:dyDescent="0.2">
      <c r="B52" s="2">
        <v>31</v>
      </c>
      <c r="C52" s="2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8"/>
      <c r="P52" s="8">
        <f t="shared" si="2"/>
        <v>0</v>
      </c>
      <c r="Q52" s="11">
        <f t="shared" si="5"/>
        <v>0</v>
      </c>
      <c r="R52" s="11"/>
      <c r="S52" s="11">
        <f t="shared" si="3"/>
        <v>0</v>
      </c>
    </row>
    <row r="53" spans="2:20" x14ac:dyDescent="0.2">
      <c r="B53" s="2"/>
      <c r="C53" s="36" t="s">
        <v>98</v>
      </c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8"/>
      <c r="P53" s="8">
        <f t="shared" si="2"/>
        <v>0</v>
      </c>
      <c r="Q53" s="11">
        <f t="shared" si="5"/>
        <v>0</v>
      </c>
      <c r="R53" s="11"/>
      <c r="S53" s="11">
        <f t="shared" si="3"/>
        <v>0</v>
      </c>
    </row>
    <row r="54" spans="2:20" x14ac:dyDescent="0.2">
      <c r="B54" s="2">
        <v>1</v>
      </c>
      <c r="C54" s="2" t="s">
        <v>99</v>
      </c>
      <c r="D54" s="3" t="s">
        <v>34</v>
      </c>
      <c r="E54" s="3">
        <v>65</v>
      </c>
      <c r="F54" s="4">
        <f>SUM(F13)</f>
        <v>13.7</v>
      </c>
      <c r="G54" s="4">
        <f t="shared" ref="G54:M54" si="7">SUM(G13)</f>
        <v>2.9819999999999998</v>
      </c>
      <c r="H54" s="4">
        <f t="shared" si="7"/>
        <v>16.549000000000003</v>
      </c>
      <c r="I54" s="4">
        <f t="shared" si="7"/>
        <v>5.5671000000000008</v>
      </c>
      <c r="J54" s="4">
        <f t="shared" si="7"/>
        <v>4.1978</v>
      </c>
      <c r="K54" s="4">
        <f t="shared" si="7"/>
        <v>19.3</v>
      </c>
      <c r="L54" s="4">
        <f t="shared" si="7"/>
        <v>21.5</v>
      </c>
      <c r="M54" s="4">
        <f t="shared" si="7"/>
        <v>21.5</v>
      </c>
      <c r="N54" s="4">
        <f>SUM(N13)</f>
        <v>17.100000000000001</v>
      </c>
      <c r="O54" s="8"/>
      <c r="P54" s="8">
        <f t="shared" si="2"/>
        <v>122.39590000000001</v>
      </c>
      <c r="Q54" s="11">
        <f t="shared" ref="Q54:Q64" si="8">SUM(P54*E54)</f>
        <v>7955.7335000000012</v>
      </c>
      <c r="R54" s="11"/>
      <c r="S54" s="11">
        <f t="shared" si="3"/>
        <v>7955.7335000000012</v>
      </c>
    </row>
    <row r="55" spans="2:20" x14ac:dyDescent="0.2">
      <c r="B55" s="2">
        <v>2</v>
      </c>
      <c r="C55" s="2" t="s">
        <v>100</v>
      </c>
      <c r="D55" s="3" t="s">
        <v>34</v>
      </c>
      <c r="E55" s="3">
        <v>450</v>
      </c>
      <c r="F55" s="4">
        <f>SUM(F13)</f>
        <v>13.7</v>
      </c>
      <c r="G55" s="4"/>
      <c r="H55" s="4"/>
      <c r="I55" s="4"/>
      <c r="J55" s="4"/>
      <c r="K55" s="4">
        <f>SUM(K13)</f>
        <v>19.3</v>
      </c>
      <c r="L55" s="4">
        <f>SUM(L13)</f>
        <v>21.5</v>
      </c>
      <c r="M55" s="4"/>
      <c r="N55" s="4">
        <f>SUM(N13)</f>
        <v>17.100000000000001</v>
      </c>
      <c r="O55" s="8"/>
      <c r="P55" s="8">
        <f t="shared" si="2"/>
        <v>71.599999999999994</v>
      </c>
      <c r="Q55" s="11">
        <f t="shared" si="8"/>
        <v>32219.999999999996</v>
      </c>
      <c r="R55" s="11"/>
      <c r="S55" s="11">
        <f t="shared" si="3"/>
        <v>32219.999999999996</v>
      </c>
    </row>
    <row r="56" spans="2:20" ht="14.1" customHeight="1" x14ac:dyDescent="0.2">
      <c r="B56" s="2">
        <v>3</v>
      </c>
      <c r="C56" s="2" t="s">
        <v>101</v>
      </c>
      <c r="D56" s="3" t="s">
        <v>34</v>
      </c>
      <c r="E56" s="3">
        <v>750</v>
      </c>
      <c r="F56" s="4"/>
      <c r="G56" s="4">
        <f>SUM(G13)</f>
        <v>2.9819999999999998</v>
      </c>
      <c r="H56" s="4">
        <f>SUM(H13)</f>
        <v>16.549000000000003</v>
      </c>
      <c r="I56" s="4">
        <f>SUM(I13)</f>
        <v>5.5671000000000008</v>
      </c>
      <c r="J56" s="4">
        <f>SUM(J13)</f>
        <v>4.1978</v>
      </c>
      <c r="K56" s="4"/>
      <c r="L56" s="4"/>
      <c r="M56" s="4">
        <f>SUM(M13)</f>
        <v>21.5</v>
      </c>
      <c r="N56" s="4"/>
      <c r="O56" s="8"/>
      <c r="P56" s="8">
        <f t="shared" si="2"/>
        <v>50.795900000000003</v>
      </c>
      <c r="Q56" s="11">
        <f t="shared" si="8"/>
        <v>38096.925000000003</v>
      </c>
      <c r="R56" s="11"/>
      <c r="S56" s="11">
        <f t="shared" si="3"/>
        <v>38096.925000000003</v>
      </c>
      <c r="T56" s="43">
        <f>SUM(M56+J56+I56+H56+0)</f>
        <v>47.813900000000004</v>
      </c>
    </row>
    <row r="57" spans="2:20" ht="12.95" customHeight="1" x14ac:dyDescent="0.2">
      <c r="B57" s="2">
        <v>4</v>
      </c>
      <c r="C57" s="2" t="s">
        <v>102</v>
      </c>
      <c r="D57" s="3" t="s">
        <v>79</v>
      </c>
      <c r="E57" s="3">
        <v>65</v>
      </c>
      <c r="F57" s="4">
        <f>SUM(F10)</f>
        <v>16.259999999999998</v>
      </c>
      <c r="G57" s="4"/>
      <c r="H57" s="4">
        <f>SUM(H10)</f>
        <v>22.4</v>
      </c>
      <c r="I57" s="4"/>
      <c r="J57" s="4">
        <f t="shared" ref="J57:O57" si="9">SUM(J10)</f>
        <v>8.82</v>
      </c>
      <c r="K57" s="4">
        <f t="shared" si="9"/>
        <v>16.72</v>
      </c>
      <c r="L57" s="4">
        <f t="shared" si="9"/>
        <v>19.68</v>
      </c>
      <c r="M57" s="4">
        <f t="shared" si="9"/>
        <v>14.9</v>
      </c>
      <c r="N57" s="4">
        <f t="shared" si="9"/>
        <v>16.5</v>
      </c>
      <c r="O57" s="4">
        <f t="shared" si="9"/>
        <v>9.02</v>
      </c>
      <c r="P57" s="8">
        <f t="shared" si="2"/>
        <v>124.3</v>
      </c>
      <c r="Q57" s="11">
        <f t="shared" si="8"/>
        <v>8079.5</v>
      </c>
      <c r="R57" s="11"/>
      <c r="S57" s="11">
        <f t="shared" si="3"/>
        <v>8079.5</v>
      </c>
    </row>
    <row r="58" spans="2:20" x14ac:dyDescent="0.2">
      <c r="B58" s="2">
        <v>5</v>
      </c>
      <c r="C58" s="2" t="s">
        <v>103</v>
      </c>
      <c r="D58" s="3" t="s">
        <v>34</v>
      </c>
      <c r="E58" s="3">
        <v>350</v>
      </c>
      <c r="F58" s="4"/>
      <c r="G58" s="4"/>
      <c r="H58" s="4"/>
      <c r="I58" s="4"/>
      <c r="J58" s="4">
        <f>SUM(J12)</f>
        <v>4.1978</v>
      </c>
      <c r="K58" s="4"/>
      <c r="L58" s="4"/>
      <c r="M58" s="4"/>
      <c r="N58" s="4"/>
      <c r="O58" s="8"/>
      <c r="P58" s="8">
        <f t="shared" si="2"/>
        <v>4.1978</v>
      </c>
      <c r="Q58" s="11">
        <f t="shared" si="8"/>
        <v>1469.23</v>
      </c>
      <c r="R58" s="11"/>
      <c r="S58" s="11">
        <f t="shared" si="3"/>
        <v>1469.23</v>
      </c>
    </row>
    <row r="59" spans="2:20" x14ac:dyDescent="0.2">
      <c r="B59" s="2">
        <v>6</v>
      </c>
      <c r="C59" s="2" t="s">
        <v>160</v>
      </c>
      <c r="D59" s="3" t="s">
        <v>34</v>
      </c>
      <c r="E59" s="3">
        <v>450</v>
      </c>
      <c r="F59" s="4"/>
      <c r="G59" s="4">
        <v>1</v>
      </c>
      <c r="H59" s="4">
        <v>12</v>
      </c>
      <c r="I59" s="4">
        <v>2.2000000000000002</v>
      </c>
      <c r="J59" s="4"/>
      <c r="K59" s="4"/>
      <c r="L59" s="4"/>
      <c r="M59" s="4"/>
      <c r="N59" s="4"/>
      <c r="O59" s="8"/>
      <c r="P59" s="8">
        <f t="shared" si="2"/>
        <v>15.2</v>
      </c>
      <c r="Q59" s="11">
        <f t="shared" si="8"/>
        <v>6840</v>
      </c>
      <c r="R59" s="11"/>
      <c r="S59" s="11">
        <f t="shared" si="3"/>
        <v>6840</v>
      </c>
    </row>
    <row r="60" spans="2:20" x14ac:dyDescent="0.2">
      <c r="B60" s="2">
        <v>7</v>
      </c>
      <c r="C60" s="2" t="s">
        <v>104</v>
      </c>
      <c r="D60" s="3" t="s">
        <v>34</v>
      </c>
      <c r="E60" s="3">
        <v>250</v>
      </c>
      <c r="F60" s="4">
        <f>SUM(F12)</f>
        <v>13.7</v>
      </c>
      <c r="G60" s="4"/>
      <c r="H60" s="4"/>
      <c r="I60" s="4"/>
      <c r="J60" s="4"/>
      <c r="K60" s="4">
        <f>SUM(K12)</f>
        <v>19.3</v>
      </c>
      <c r="L60" s="4">
        <f>SUM(L12)</f>
        <v>21.5</v>
      </c>
      <c r="M60" s="4"/>
      <c r="N60" s="4">
        <f>SUM(N12)</f>
        <v>17.100000000000001</v>
      </c>
      <c r="O60" s="4">
        <f>SUM(O12)</f>
        <v>3.2</v>
      </c>
      <c r="P60" s="8">
        <f t="shared" si="2"/>
        <v>74.8</v>
      </c>
      <c r="Q60" s="11">
        <f t="shared" si="8"/>
        <v>18700</v>
      </c>
      <c r="R60" s="11"/>
      <c r="S60" s="11">
        <f t="shared" si="3"/>
        <v>18700</v>
      </c>
    </row>
    <row r="61" spans="2:20" x14ac:dyDescent="0.2">
      <c r="B61" s="2">
        <v>8</v>
      </c>
      <c r="C61" s="2" t="s">
        <v>165</v>
      </c>
      <c r="D61" s="3" t="s">
        <v>35</v>
      </c>
      <c r="E61" s="3">
        <v>1000</v>
      </c>
      <c r="F61" s="4"/>
      <c r="G61" s="4">
        <v>1</v>
      </c>
      <c r="H61" s="4"/>
      <c r="I61" s="4"/>
      <c r="J61" s="4"/>
      <c r="K61" s="4"/>
      <c r="L61" s="4"/>
      <c r="M61" s="4"/>
      <c r="N61" s="4"/>
      <c r="O61" s="8"/>
      <c r="P61" s="8">
        <f t="shared" si="2"/>
        <v>1</v>
      </c>
      <c r="Q61" s="11">
        <f t="shared" si="8"/>
        <v>1000</v>
      </c>
      <c r="R61" s="11"/>
      <c r="S61" s="11">
        <f t="shared" si="3"/>
        <v>1000</v>
      </c>
    </row>
    <row r="62" spans="2:20" x14ac:dyDescent="0.2">
      <c r="B62" s="2"/>
      <c r="C62" s="36" t="s">
        <v>185</v>
      </c>
      <c r="D62" s="3" t="s">
        <v>34</v>
      </c>
      <c r="E62" s="3">
        <v>850</v>
      </c>
      <c r="F62" s="4"/>
      <c r="G62" s="4"/>
      <c r="H62" s="4"/>
      <c r="I62" s="4"/>
      <c r="J62" s="4"/>
      <c r="K62" s="4"/>
      <c r="L62" s="4"/>
      <c r="M62" s="4"/>
      <c r="N62" s="4"/>
      <c r="O62" s="8"/>
      <c r="P62" s="8">
        <f t="shared" si="2"/>
        <v>0</v>
      </c>
      <c r="Q62" s="11">
        <v>55000</v>
      </c>
      <c r="R62" s="11">
        <v>30000</v>
      </c>
      <c r="S62" s="11">
        <f t="shared" si="3"/>
        <v>25000</v>
      </c>
    </row>
    <row r="63" spans="2:20" x14ac:dyDescent="0.2">
      <c r="B63" s="2"/>
      <c r="C63" s="24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8"/>
      <c r="P63" s="8">
        <f t="shared" si="2"/>
        <v>0</v>
      </c>
      <c r="Q63" s="11">
        <f t="shared" si="8"/>
        <v>0</v>
      </c>
      <c r="R63" s="11"/>
      <c r="S63" s="11">
        <f t="shared" si="3"/>
        <v>0</v>
      </c>
    </row>
    <row r="64" spans="2:20" ht="12.95" customHeight="1" x14ac:dyDescent="0.2">
      <c r="B64" s="2"/>
      <c r="C64" s="36" t="s">
        <v>105</v>
      </c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8"/>
      <c r="P64" s="8">
        <f t="shared" si="2"/>
        <v>0</v>
      </c>
      <c r="Q64" s="11">
        <f t="shared" si="8"/>
        <v>0</v>
      </c>
      <c r="R64" s="11"/>
      <c r="S64" s="11">
        <f t="shared" si="3"/>
        <v>0</v>
      </c>
    </row>
    <row r="65" spans="2:20" ht="12.95" customHeight="1" x14ac:dyDescent="0.2">
      <c r="B65" s="2">
        <v>1</v>
      </c>
      <c r="C65" s="2" t="s">
        <v>184</v>
      </c>
      <c r="D65" s="3" t="s">
        <v>35</v>
      </c>
      <c r="E65" s="3">
        <v>2300</v>
      </c>
      <c r="F65" s="4">
        <v>1</v>
      </c>
      <c r="G65" s="4"/>
      <c r="H65" s="4"/>
      <c r="I65" s="4"/>
      <c r="J65" s="4"/>
      <c r="K65" s="4">
        <v>1</v>
      </c>
      <c r="L65" s="4">
        <v>3</v>
      </c>
      <c r="M65" s="4">
        <v>1</v>
      </c>
      <c r="N65" s="4">
        <v>2</v>
      </c>
      <c r="O65" s="8"/>
      <c r="P65" s="8">
        <f t="shared" si="2"/>
        <v>8</v>
      </c>
      <c r="Q65" s="11">
        <f t="shared" ref="Q65:Q90" si="10">SUM(P65*E65)</f>
        <v>18400</v>
      </c>
      <c r="R65" s="11">
        <f>SUM(P65*E65)</f>
        <v>18400</v>
      </c>
      <c r="S65" s="11">
        <f t="shared" si="3"/>
        <v>0</v>
      </c>
      <c r="T65" s="14">
        <f>SUM(Q65)</f>
        <v>18400</v>
      </c>
    </row>
    <row r="66" spans="2:20" ht="12.95" customHeight="1" x14ac:dyDescent="0.2">
      <c r="B66" s="2">
        <v>2</v>
      </c>
      <c r="C66" s="2" t="s">
        <v>108</v>
      </c>
      <c r="D66" s="3" t="s">
        <v>109</v>
      </c>
      <c r="E66" s="3">
        <v>2200</v>
      </c>
      <c r="F66" s="4"/>
      <c r="G66" s="4">
        <v>4</v>
      </c>
      <c r="H66" s="4"/>
      <c r="I66" s="4">
        <v>5</v>
      </c>
      <c r="J66" s="4"/>
      <c r="K66" s="4"/>
      <c r="L66" s="4"/>
      <c r="M66" s="4">
        <v>2</v>
      </c>
      <c r="N66" s="4"/>
      <c r="O66" s="8"/>
      <c r="P66" s="8">
        <f t="shared" si="2"/>
        <v>11</v>
      </c>
      <c r="Q66" s="11">
        <f t="shared" si="10"/>
        <v>24200</v>
      </c>
      <c r="R66" s="11"/>
      <c r="S66" s="11">
        <f t="shared" si="3"/>
        <v>24200</v>
      </c>
    </row>
    <row r="67" spans="2:20" ht="12.95" customHeight="1" x14ac:dyDescent="0.2">
      <c r="B67" s="2">
        <v>3</v>
      </c>
      <c r="C67" s="2" t="s">
        <v>110</v>
      </c>
      <c r="D67" s="3" t="s">
        <v>111</v>
      </c>
      <c r="E67" s="3">
        <v>3500</v>
      </c>
      <c r="F67" s="4"/>
      <c r="G67" s="4"/>
      <c r="H67" s="4"/>
      <c r="I67" s="4">
        <v>1</v>
      </c>
      <c r="J67" s="4"/>
      <c r="K67" s="4"/>
      <c r="L67" s="4"/>
      <c r="M67" s="4"/>
      <c r="N67" s="4"/>
      <c r="O67" s="8"/>
      <c r="P67" s="8">
        <f t="shared" si="2"/>
        <v>1</v>
      </c>
      <c r="Q67" s="11">
        <f t="shared" si="10"/>
        <v>3500</v>
      </c>
      <c r="R67" s="11"/>
      <c r="S67" s="11">
        <f t="shared" si="3"/>
        <v>3500</v>
      </c>
    </row>
    <row r="68" spans="2:20" ht="12.95" customHeight="1" x14ac:dyDescent="0.2">
      <c r="B68" s="2">
        <v>4</v>
      </c>
      <c r="C68" s="2" t="s">
        <v>112</v>
      </c>
      <c r="D68" s="3" t="s">
        <v>35</v>
      </c>
      <c r="E68" s="3">
        <v>1600</v>
      </c>
      <c r="F68" s="4"/>
      <c r="G68" s="4">
        <v>4</v>
      </c>
      <c r="H68" s="4"/>
      <c r="I68" s="4">
        <v>5</v>
      </c>
      <c r="J68" s="4"/>
      <c r="K68" s="4"/>
      <c r="L68" s="4"/>
      <c r="M68" s="4">
        <v>2</v>
      </c>
      <c r="N68" s="4"/>
      <c r="O68" s="8"/>
      <c r="P68" s="8">
        <f t="shared" si="2"/>
        <v>11</v>
      </c>
      <c r="Q68" s="11">
        <f t="shared" si="10"/>
        <v>17600</v>
      </c>
      <c r="R68" s="11"/>
      <c r="S68" s="11">
        <f t="shared" si="3"/>
        <v>17600</v>
      </c>
    </row>
    <row r="69" spans="2:20" ht="12.95" customHeight="1" x14ac:dyDescent="0.2">
      <c r="B69" s="2">
        <v>5</v>
      </c>
      <c r="C69" s="2" t="s">
        <v>113</v>
      </c>
      <c r="D69" s="3" t="s">
        <v>35</v>
      </c>
      <c r="E69" s="3">
        <v>3500</v>
      </c>
      <c r="F69" s="4"/>
      <c r="G69" s="4"/>
      <c r="H69" s="4"/>
      <c r="I69" s="4">
        <v>1</v>
      </c>
      <c r="J69" s="4"/>
      <c r="K69" s="4"/>
      <c r="L69" s="4"/>
      <c r="M69" s="4"/>
      <c r="N69" s="4"/>
      <c r="O69" s="8"/>
      <c r="P69" s="8">
        <f t="shared" si="2"/>
        <v>1</v>
      </c>
      <c r="Q69" s="11">
        <f t="shared" si="10"/>
        <v>3500</v>
      </c>
      <c r="R69" s="11"/>
      <c r="S69" s="11">
        <f t="shared" si="3"/>
        <v>3500</v>
      </c>
    </row>
    <row r="70" spans="2:20" ht="12.95" customHeight="1" x14ac:dyDescent="0.2">
      <c r="B70" s="2">
        <v>6</v>
      </c>
      <c r="C70" s="2" t="s">
        <v>161</v>
      </c>
      <c r="D70" s="3" t="s">
        <v>79</v>
      </c>
      <c r="E70" s="3">
        <v>450</v>
      </c>
      <c r="F70" s="4">
        <v>1</v>
      </c>
      <c r="G70" s="4">
        <v>6</v>
      </c>
      <c r="H70" s="4"/>
      <c r="I70" s="4">
        <v>2</v>
      </c>
      <c r="J70" s="4"/>
      <c r="K70" s="4">
        <v>1</v>
      </c>
      <c r="L70" s="4">
        <v>3</v>
      </c>
      <c r="M70" s="4">
        <v>1</v>
      </c>
      <c r="N70" s="4">
        <v>2</v>
      </c>
      <c r="O70" s="8"/>
      <c r="P70" s="8">
        <f t="shared" si="2"/>
        <v>16</v>
      </c>
      <c r="Q70" s="11">
        <f t="shared" si="10"/>
        <v>7200</v>
      </c>
      <c r="R70" s="11">
        <f>SUM(P70*E70)</f>
        <v>7200</v>
      </c>
      <c r="S70" s="11">
        <f t="shared" si="3"/>
        <v>0</v>
      </c>
      <c r="T70" s="14">
        <f>SUM(Q70)</f>
        <v>7200</v>
      </c>
    </row>
    <row r="71" spans="2:20" ht="12.95" customHeight="1" x14ac:dyDescent="0.2">
      <c r="B71" s="2">
        <v>7</v>
      </c>
      <c r="C71" s="2" t="s">
        <v>163</v>
      </c>
      <c r="D71" s="3" t="s">
        <v>35</v>
      </c>
      <c r="E71" s="3">
        <v>1800</v>
      </c>
      <c r="F71" s="4"/>
      <c r="G71" s="4">
        <v>1</v>
      </c>
      <c r="H71" s="4"/>
      <c r="I71" s="4">
        <v>1</v>
      </c>
      <c r="J71" s="4"/>
      <c r="K71" s="4"/>
      <c r="L71" s="4"/>
      <c r="M71" s="4"/>
      <c r="N71" s="4"/>
      <c r="O71" s="8"/>
      <c r="P71" s="8">
        <f t="shared" si="2"/>
        <v>2</v>
      </c>
      <c r="Q71" s="11">
        <f>SUM(P71*E71)</f>
        <v>3600</v>
      </c>
      <c r="R71" s="11"/>
      <c r="S71" s="11">
        <f t="shared" si="3"/>
        <v>3600</v>
      </c>
    </row>
    <row r="72" spans="2:20" ht="12.95" customHeight="1" x14ac:dyDescent="0.2">
      <c r="B72" s="2">
        <v>8</v>
      </c>
      <c r="C72" s="2" t="s">
        <v>164</v>
      </c>
      <c r="D72" s="3" t="s">
        <v>35</v>
      </c>
      <c r="E72" s="3">
        <v>2500</v>
      </c>
      <c r="F72" s="4"/>
      <c r="G72" s="4"/>
      <c r="H72" s="4"/>
      <c r="I72" s="4">
        <v>1</v>
      </c>
      <c r="J72" s="4"/>
      <c r="K72" s="4"/>
      <c r="L72" s="4"/>
      <c r="M72" s="4"/>
      <c r="N72" s="4"/>
      <c r="O72" s="8"/>
      <c r="P72" s="8">
        <f t="shared" si="2"/>
        <v>1</v>
      </c>
      <c r="Q72" s="11">
        <f>SUM(P72*E72)</f>
        <v>2500</v>
      </c>
      <c r="R72" s="11"/>
      <c r="S72" s="11">
        <f t="shared" si="3"/>
        <v>2500</v>
      </c>
    </row>
    <row r="73" spans="2:20" ht="12.95" customHeight="1" x14ac:dyDescent="0.2">
      <c r="B73" s="2">
        <v>9</v>
      </c>
      <c r="C73" s="2" t="s">
        <v>166</v>
      </c>
      <c r="D73" s="3" t="s">
        <v>35</v>
      </c>
      <c r="E73" s="3">
        <v>1500</v>
      </c>
      <c r="F73" s="4"/>
      <c r="G73" s="4"/>
      <c r="H73" s="4"/>
      <c r="I73" s="4"/>
      <c r="J73" s="4"/>
      <c r="K73" s="4"/>
      <c r="L73" s="4"/>
      <c r="M73" s="4"/>
      <c r="N73" s="4"/>
      <c r="O73" s="8"/>
      <c r="P73" s="8">
        <f t="shared" si="2"/>
        <v>0</v>
      </c>
      <c r="Q73" s="11">
        <f>SUM(P73*E73)</f>
        <v>0</v>
      </c>
      <c r="R73" s="11">
        <f>SUM(P73*E73)</f>
        <v>0</v>
      </c>
      <c r="S73" s="11">
        <f t="shared" si="3"/>
        <v>0</v>
      </c>
    </row>
    <row r="74" spans="2:20" ht="12.95" customHeight="1" x14ac:dyDescent="0.2">
      <c r="B74" s="2">
        <v>10</v>
      </c>
      <c r="C74" s="2" t="s">
        <v>180</v>
      </c>
      <c r="D74" s="3" t="s">
        <v>35</v>
      </c>
      <c r="E74" s="3">
        <v>3500</v>
      </c>
      <c r="F74" s="4"/>
      <c r="G74" s="4"/>
      <c r="H74" s="4">
        <v>1</v>
      </c>
      <c r="I74" s="4"/>
      <c r="J74" s="4"/>
      <c r="K74" s="4"/>
      <c r="L74" s="4"/>
      <c r="M74" s="4"/>
      <c r="N74" s="4"/>
      <c r="O74" s="8"/>
      <c r="P74" s="8">
        <f t="shared" si="2"/>
        <v>1</v>
      </c>
      <c r="Q74" s="11">
        <f>SUM(P74*E74)</f>
        <v>3500</v>
      </c>
      <c r="R74" s="11"/>
      <c r="S74" s="11">
        <f t="shared" si="3"/>
        <v>3500</v>
      </c>
    </row>
    <row r="75" spans="2:20" ht="12.95" customHeight="1" x14ac:dyDescent="0.2">
      <c r="B75" s="2">
        <v>11</v>
      </c>
      <c r="C75" s="2" t="s">
        <v>181</v>
      </c>
      <c r="D75" s="3" t="s">
        <v>35</v>
      </c>
      <c r="E75" s="3">
        <v>2500</v>
      </c>
      <c r="F75" s="4"/>
      <c r="G75" s="4">
        <v>1</v>
      </c>
      <c r="H75" s="4"/>
      <c r="I75" s="4"/>
      <c r="J75" s="4"/>
      <c r="K75" s="4"/>
      <c r="L75" s="4"/>
      <c r="M75" s="4"/>
      <c r="N75" s="4"/>
      <c r="O75" s="8"/>
      <c r="P75" s="8">
        <f t="shared" si="2"/>
        <v>1</v>
      </c>
      <c r="Q75" s="11">
        <f>SUM(P75*E75)</f>
        <v>2500</v>
      </c>
      <c r="R75" s="11"/>
      <c r="S75" s="11">
        <f t="shared" si="3"/>
        <v>2500</v>
      </c>
    </row>
    <row r="76" spans="2:20" ht="12.95" customHeight="1" x14ac:dyDescent="0.2">
      <c r="B76" s="2">
        <v>12</v>
      </c>
      <c r="C76" s="2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  <c r="O76" s="8"/>
      <c r="P76" s="8">
        <f t="shared" si="2"/>
        <v>0</v>
      </c>
      <c r="Q76" s="11">
        <f t="shared" si="10"/>
        <v>0</v>
      </c>
      <c r="R76" s="11"/>
      <c r="S76" s="11">
        <f t="shared" si="3"/>
        <v>0</v>
      </c>
    </row>
    <row r="77" spans="2:20" ht="12.95" customHeight="1" x14ac:dyDescent="0.2">
      <c r="B77" s="2"/>
      <c r="C77" s="6" t="s">
        <v>77</v>
      </c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8"/>
      <c r="P77" s="8">
        <f t="shared" si="2"/>
        <v>0</v>
      </c>
      <c r="Q77" s="11">
        <f t="shared" si="10"/>
        <v>0</v>
      </c>
      <c r="R77" s="11"/>
      <c r="S77" s="11">
        <f t="shared" si="3"/>
        <v>0</v>
      </c>
      <c r="T77" s="37"/>
    </row>
    <row r="78" spans="2:20" ht="12.95" customHeight="1" x14ac:dyDescent="0.2">
      <c r="B78" s="2">
        <v>1</v>
      </c>
      <c r="C78" s="2" t="s">
        <v>186</v>
      </c>
      <c r="D78" s="3" t="s">
        <v>34</v>
      </c>
      <c r="E78" s="3">
        <v>550</v>
      </c>
      <c r="F78" s="4"/>
      <c r="G78" s="4"/>
      <c r="H78" s="4">
        <v>12</v>
      </c>
      <c r="I78" s="4"/>
      <c r="J78" s="4"/>
      <c r="K78" s="4"/>
      <c r="L78" s="4"/>
      <c r="M78" s="4">
        <f>SUM(M12)</f>
        <v>21.5</v>
      </c>
      <c r="N78" s="4">
        <f>SUM(N12)</f>
        <v>17.100000000000001</v>
      </c>
      <c r="O78" s="4">
        <f>SUM(O12)</f>
        <v>3.2</v>
      </c>
      <c r="P78" s="8">
        <f t="shared" si="2"/>
        <v>53.800000000000004</v>
      </c>
      <c r="Q78" s="11">
        <f t="shared" si="10"/>
        <v>29590.000000000004</v>
      </c>
      <c r="R78" s="11"/>
      <c r="S78" s="11">
        <f t="shared" si="3"/>
        <v>29590.000000000004</v>
      </c>
    </row>
    <row r="79" spans="2:20" ht="12.95" customHeight="1" x14ac:dyDescent="0.2">
      <c r="B79" s="2">
        <v>2</v>
      </c>
      <c r="C79" s="2" t="s">
        <v>182</v>
      </c>
      <c r="D79" s="3" t="s">
        <v>79</v>
      </c>
      <c r="E79" s="3">
        <v>350</v>
      </c>
      <c r="F79" s="4">
        <f>SUM(F10)</f>
        <v>16.259999999999998</v>
      </c>
      <c r="G79" s="4"/>
      <c r="H79" s="4"/>
      <c r="I79" s="4"/>
      <c r="J79" s="4"/>
      <c r="K79" s="4">
        <f>SUM(K10)</f>
        <v>16.72</v>
      </c>
      <c r="L79" s="4">
        <f>SUM(L10)</f>
        <v>19.68</v>
      </c>
      <c r="M79" s="4"/>
      <c r="N79" s="4"/>
      <c r="O79" s="4"/>
      <c r="P79" s="8">
        <f>SUM(F79:O79)</f>
        <v>52.66</v>
      </c>
      <c r="Q79" s="11">
        <f>SUM(P79*E79)</f>
        <v>18431</v>
      </c>
      <c r="R79" s="11"/>
      <c r="S79" s="11">
        <f>SUM(Q79-R79)</f>
        <v>18431</v>
      </c>
    </row>
    <row r="80" spans="2:20" ht="12.95" customHeight="1" x14ac:dyDescent="0.2">
      <c r="B80" s="2">
        <v>3</v>
      </c>
      <c r="C80" s="2" t="s">
        <v>114</v>
      </c>
      <c r="D80" s="3" t="s">
        <v>34</v>
      </c>
      <c r="E80" s="3">
        <v>50</v>
      </c>
      <c r="F80" s="4">
        <f>SUM(F10*0.6)</f>
        <v>9.7559999999999985</v>
      </c>
      <c r="G80" s="4"/>
      <c r="H80" s="4">
        <v>12</v>
      </c>
      <c r="I80" s="4"/>
      <c r="J80" s="4"/>
      <c r="K80" s="4">
        <f>SUM(K10*0.6)</f>
        <v>10.031999999999998</v>
      </c>
      <c r="L80" s="4">
        <f>SUM(L10*0.6)</f>
        <v>11.808</v>
      </c>
      <c r="M80" s="4"/>
      <c r="N80" s="4">
        <f>SUM(N78)</f>
        <v>17.100000000000001</v>
      </c>
      <c r="O80" s="4">
        <f>SUM(O78)</f>
        <v>3.2</v>
      </c>
      <c r="P80" s="8">
        <f t="shared" si="2"/>
        <v>63.896000000000001</v>
      </c>
      <c r="Q80" s="11">
        <f t="shared" si="10"/>
        <v>3194.8</v>
      </c>
      <c r="R80" s="11"/>
      <c r="S80" s="11">
        <f t="shared" si="3"/>
        <v>3194.8</v>
      </c>
    </row>
    <row r="81" spans="2:19" ht="10.9" customHeight="1" x14ac:dyDescent="0.2">
      <c r="B81" s="2">
        <v>4</v>
      </c>
      <c r="C81" s="2" t="s">
        <v>115</v>
      </c>
      <c r="D81" s="3" t="s">
        <v>34</v>
      </c>
      <c r="E81" s="3">
        <v>250</v>
      </c>
      <c r="F81" s="4"/>
      <c r="G81" s="4"/>
      <c r="H81" s="4">
        <v>12</v>
      </c>
      <c r="I81" s="4"/>
      <c r="J81" s="4"/>
      <c r="K81" s="4">
        <f t="shared" ref="K81:L85" si="11">SUM(K80)</f>
        <v>10.031999999999998</v>
      </c>
      <c r="L81" s="4">
        <f t="shared" si="11"/>
        <v>11.808</v>
      </c>
      <c r="M81" s="4"/>
      <c r="N81" s="4">
        <f>SUM(N12)</f>
        <v>17.100000000000001</v>
      </c>
      <c r="O81" s="4">
        <f>SUM(O12)</f>
        <v>3.2</v>
      </c>
      <c r="P81" s="8">
        <f t="shared" si="2"/>
        <v>54.14</v>
      </c>
      <c r="Q81" s="11">
        <f t="shared" si="10"/>
        <v>13535</v>
      </c>
      <c r="R81" s="11"/>
      <c r="S81" s="11">
        <f t="shared" si="3"/>
        <v>13535</v>
      </c>
    </row>
    <row r="82" spans="2:19" ht="12.95" customHeight="1" x14ac:dyDescent="0.2">
      <c r="B82" s="2">
        <v>5</v>
      </c>
      <c r="C82" s="2" t="s">
        <v>117</v>
      </c>
      <c r="D82" s="3" t="s">
        <v>34</v>
      </c>
      <c r="E82" s="3">
        <v>50</v>
      </c>
      <c r="F82" s="4"/>
      <c r="G82" s="4"/>
      <c r="H82" s="4">
        <v>12</v>
      </c>
      <c r="I82" s="4"/>
      <c r="J82" s="4"/>
      <c r="K82" s="4">
        <f t="shared" si="11"/>
        <v>10.031999999999998</v>
      </c>
      <c r="L82" s="4">
        <f t="shared" si="11"/>
        <v>11.808</v>
      </c>
      <c r="M82" s="4"/>
      <c r="N82" s="4">
        <f>SUM(N12)</f>
        <v>17.100000000000001</v>
      </c>
      <c r="O82" s="4">
        <f>SUM(O12)</f>
        <v>3.2</v>
      </c>
      <c r="P82" s="8">
        <f t="shared" si="2"/>
        <v>54.14</v>
      </c>
      <c r="Q82" s="11">
        <f t="shared" si="10"/>
        <v>2707</v>
      </c>
      <c r="R82" s="11"/>
      <c r="S82" s="11">
        <f t="shared" si="3"/>
        <v>2707</v>
      </c>
    </row>
    <row r="83" spans="2:19" ht="12.95" customHeight="1" x14ac:dyDescent="0.2">
      <c r="B83" s="2">
        <v>6</v>
      </c>
      <c r="C83" s="2" t="s">
        <v>116</v>
      </c>
      <c r="D83" s="3" t="s">
        <v>34</v>
      </c>
      <c r="E83" s="3">
        <v>150</v>
      </c>
      <c r="F83" s="4"/>
      <c r="G83" s="4"/>
      <c r="H83" s="4">
        <v>12</v>
      </c>
      <c r="I83" s="4"/>
      <c r="J83" s="4"/>
      <c r="K83" s="4">
        <f t="shared" si="11"/>
        <v>10.031999999999998</v>
      </c>
      <c r="L83" s="4">
        <f t="shared" si="11"/>
        <v>11.808</v>
      </c>
      <c r="M83" s="4"/>
      <c r="N83" s="4">
        <f>SUM(N12)</f>
        <v>17.100000000000001</v>
      </c>
      <c r="O83" s="4">
        <f>SUM(O12)</f>
        <v>3.2</v>
      </c>
      <c r="P83" s="8">
        <f t="shared" si="2"/>
        <v>54.14</v>
      </c>
      <c r="Q83" s="11">
        <f t="shared" si="10"/>
        <v>8121</v>
      </c>
      <c r="R83" s="11"/>
      <c r="S83" s="11">
        <f t="shared" si="3"/>
        <v>8121</v>
      </c>
    </row>
    <row r="84" spans="2:19" ht="12.95" customHeight="1" x14ac:dyDescent="0.2">
      <c r="B84" s="2">
        <v>7</v>
      </c>
      <c r="C84" s="2" t="s">
        <v>118</v>
      </c>
      <c r="D84" s="3" t="s">
        <v>34</v>
      </c>
      <c r="E84" s="3">
        <v>200</v>
      </c>
      <c r="F84" s="4"/>
      <c r="G84" s="4"/>
      <c r="H84" s="4">
        <v>12</v>
      </c>
      <c r="I84" s="4"/>
      <c r="J84" s="4"/>
      <c r="K84" s="4">
        <f t="shared" si="11"/>
        <v>10.031999999999998</v>
      </c>
      <c r="L84" s="4">
        <f t="shared" si="11"/>
        <v>11.808</v>
      </c>
      <c r="M84" s="4"/>
      <c r="N84" s="4">
        <f>SUM(N12)</f>
        <v>17.100000000000001</v>
      </c>
      <c r="O84" s="4">
        <f>SUM(O12)</f>
        <v>3.2</v>
      </c>
      <c r="P84" s="8">
        <f t="shared" si="2"/>
        <v>54.14</v>
      </c>
      <c r="Q84" s="11">
        <f t="shared" si="10"/>
        <v>10828</v>
      </c>
      <c r="R84" s="11"/>
      <c r="S84" s="11">
        <f t="shared" si="3"/>
        <v>10828</v>
      </c>
    </row>
    <row r="85" spans="2:19" ht="12.95" customHeight="1" x14ac:dyDescent="0.2">
      <c r="B85" s="2">
        <v>8</v>
      </c>
      <c r="C85" s="2" t="s">
        <v>78</v>
      </c>
      <c r="D85" s="3" t="s">
        <v>34</v>
      </c>
      <c r="E85" s="3">
        <v>200</v>
      </c>
      <c r="F85" s="4"/>
      <c r="G85" s="4"/>
      <c r="H85" s="4">
        <v>12</v>
      </c>
      <c r="I85" s="4"/>
      <c r="J85" s="4"/>
      <c r="K85" s="4">
        <f t="shared" si="11"/>
        <v>10.031999999999998</v>
      </c>
      <c r="L85" s="4">
        <f t="shared" si="11"/>
        <v>11.808</v>
      </c>
      <c r="M85" s="4"/>
      <c r="N85" s="4">
        <f>SUM(N12)</f>
        <v>17.100000000000001</v>
      </c>
      <c r="O85" s="4">
        <f>SUM(O12)</f>
        <v>3.2</v>
      </c>
      <c r="P85" s="8">
        <f t="shared" si="2"/>
        <v>54.14</v>
      </c>
      <c r="Q85" s="11">
        <f t="shared" si="10"/>
        <v>10828</v>
      </c>
      <c r="R85" s="11"/>
      <c r="S85" s="11">
        <f t="shared" si="3"/>
        <v>10828</v>
      </c>
    </row>
    <row r="86" spans="2:19" ht="12.95" customHeight="1" x14ac:dyDescent="0.2">
      <c r="B86" s="2">
        <v>9</v>
      </c>
      <c r="C86" s="2" t="s">
        <v>119</v>
      </c>
      <c r="D86" s="3" t="s">
        <v>79</v>
      </c>
      <c r="E86" s="3">
        <v>150</v>
      </c>
      <c r="F86" s="4">
        <f>SUM(F10)</f>
        <v>16.259999999999998</v>
      </c>
      <c r="G86" s="4"/>
      <c r="H86" s="4">
        <f>SUM(H10)</f>
        <v>22.4</v>
      </c>
      <c r="I86" s="4"/>
      <c r="J86" s="4"/>
      <c r="K86" s="4">
        <f>SUM(K10)</f>
        <v>16.72</v>
      </c>
      <c r="L86" s="4">
        <f>SUM(L10)</f>
        <v>19.68</v>
      </c>
      <c r="M86" s="4">
        <f>SUM(M10)</f>
        <v>14.9</v>
      </c>
      <c r="N86" s="4">
        <f>SUM(N10)</f>
        <v>16.5</v>
      </c>
      <c r="O86" s="8"/>
      <c r="P86" s="8">
        <f t="shared" si="2"/>
        <v>106.46000000000001</v>
      </c>
      <c r="Q86" s="11">
        <f t="shared" si="10"/>
        <v>15969.000000000002</v>
      </c>
      <c r="R86" s="11"/>
      <c r="S86" s="11">
        <f t="shared" si="3"/>
        <v>15969.000000000002</v>
      </c>
    </row>
    <row r="87" spans="2:19" ht="12.95" customHeight="1" x14ac:dyDescent="0.2">
      <c r="B87" s="2">
        <v>10</v>
      </c>
      <c r="C87" s="2" t="s">
        <v>120</v>
      </c>
      <c r="D87" s="3" t="s">
        <v>79</v>
      </c>
      <c r="E87" s="3">
        <v>150</v>
      </c>
      <c r="F87" s="4">
        <f>SUM(F10)</f>
        <v>16.259999999999998</v>
      </c>
      <c r="G87" s="4"/>
      <c r="H87" s="4">
        <f>SUM(H10)</f>
        <v>22.4</v>
      </c>
      <c r="I87" s="4"/>
      <c r="J87" s="4"/>
      <c r="K87" s="4">
        <f>SUM(K10)</f>
        <v>16.72</v>
      </c>
      <c r="L87" s="4">
        <f>SUM(L10)</f>
        <v>19.68</v>
      </c>
      <c r="M87" s="4">
        <f>SUM(M10)</f>
        <v>14.9</v>
      </c>
      <c r="N87" s="4">
        <f>SUM(N10)</f>
        <v>16.5</v>
      </c>
      <c r="O87" s="8"/>
      <c r="P87" s="8">
        <f t="shared" si="2"/>
        <v>106.46000000000001</v>
      </c>
      <c r="Q87" s="11">
        <f t="shared" si="10"/>
        <v>15969.000000000002</v>
      </c>
      <c r="R87" s="11"/>
      <c r="S87" s="11">
        <f t="shared" si="3"/>
        <v>15969.000000000002</v>
      </c>
    </row>
    <row r="88" spans="2:19" ht="12.95" customHeight="1" x14ac:dyDescent="0.2">
      <c r="B88" s="2">
        <v>11</v>
      </c>
      <c r="C88" s="2" t="s">
        <v>122</v>
      </c>
      <c r="D88" s="3" t="s">
        <v>34</v>
      </c>
      <c r="E88" s="3">
        <v>750</v>
      </c>
      <c r="F88" s="4"/>
      <c r="G88" s="4"/>
      <c r="H88" s="4"/>
      <c r="I88" s="4"/>
      <c r="J88" s="4">
        <f>SUM(J12)</f>
        <v>4.1978</v>
      </c>
      <c r="K88" s="4"/>
      <c r="L88" s="4"/>
      <c r="M88" s="4"/>
      <c r="N88" s="4"/>
      <c r="O88" s="8"/>
      <c r="P88" s="8">
        <f>SUM(F88:O88)</f>
        <v>4.1978</v>
      </c>
      <c r="Q88" s="11">
        <f t="shared" si="10"/>
        <v>3148.35</v>
      </c>
      <c r="R88" s="11"/>
      <c r="S88" s="11">
        <f>SUM(Q88-R88)</f>
        <v>3148.35</v>
      </c>
    </row>
    <row r="89" spans="2:19" ht="12.95" customHeight="1" x14ac:dyDescent="0.2">
      <c r="B89" s="2">
        <v>12</v>
      </c>
      <c r="C89" s="2" t="s">
        <v>124</v>
      </c>
      <c r="D89" s="3" t="s">
        <v>79</v>
      </c>
      <c r="E89" s="3">
        <v>650</v>
      </c>
      <c r="F89" s="4"/>
      <c r="G89" s="4"/>
      <c r="H89" s="4">
        <v>1.2</v>
      </c>
      <c r="I89" s="4"/>
      <c r="J89" s="4"/>
      <c r="K89" s="4">
        <v>2.5</v>
      </c>
      <c r="L89" s="4"/>
      <c r="M89" s="4">
        <v>3.5</v>
      </c>
      <c r="N89" s="4"/>
      <c r="O89" s="8"/>
      <c r="P89" s="8">
        <f>SUM(F89:O89)</f>
        <v>7.2</v>
      </c>
      <c r="Q89" s="11">
        <f t="shared" si="10"/>
        <v>4680</v>
      </c>
      <c r="R89" s="11"/>
      <c r="S89" s="11">
        <f>SUM(Q89-R89)</f>
        <v>4680</v>
      </c>
    </row>
    <row r="90" spans="2:19" ht="12.95" customHeight="1" x14ac:dyDescent="0.2">
      <c r="B90" s="2">
        <v>13</v>
      </c>
      <c r="C90" s="2" t="s">
        <v>125</v>
      </c>
      <c r="D90" s="3" t="s">
        <v>79</v>
      </c>
      <c r="E90" s="3">
        <v>650</v>
      </c>
      <c r="F90" s="4"/>
      <c r="G90" s="4"/>
      <c r="H90" s="4">
        <v>1.2</v>
      </c>
      <c r="I90" s="4"/>
      <c r="J90" s="4"/>
      <c r="K90" s="4">
        <v>2.5</v>
      </c>
      <c r="L90" s="4"/>
      <c r="M90" s="4">
        <v>3.5</v>
      </c>
      <c r="N90" s="4"/>
      <c r="O90" s="8"/>
      <c r="P90" s="8">
        <f>SUM(F90:O90)</f>
        <v>7.2</v>
      </c>
      <c r="Q90" s="11">
        <f t="shared" si="10"/>
        <v>4680</v>
      </c>
      <c r="R90" s="11"/>
      <c r="S90" s="11">
        <f>SUM(Q90-R90)</f>
        <v>4680</v>
      </c>
    </row>
    <row r="91" spans="2:19" ht="12.95" customHeight="1" x14ac:dyDescent="0.2">
      <c r="B91" s="2">
        <v>14</v>
      </c>
      <c r="C91" s="2" t="s">
        <v>162</v>
      </c>
      <c r="D91" s="3" t="s">
        <v>79</v>
      </c>
      <c r="E91" s="3">
        <v>450</v>
      </c>
      <c r="F91" s="4"/>
      <c r="G91" s="4"/>
      <c r="H91" s="4"/>
      <c r="I91" s="4"/>
      <c r="J91" s="4"/>
      <c r="K91" s="4"/>
      <c r="L91" s="4"/>
      <c r="M91" s="4"/>
      <c r="N91" s="4">
        <v>2.6</v>
      </c>
      <c r="O91" s="8"/>
      <c r="P91" s="8">
        <f>SUM(F91:O91)</f>
        <v>2.6</v>
      </c>
      <c r="Q91" s="11">
        <f t="shared" ref="Q91:Q103" si="12">SUM(P91*E91)</f>
        <v>1170</v>
      </c>
      <c r="R91" s="11"/>
      <c r="S91" s="11">
        <f>SUM(Q91-R91)</f>
        <v>1170</v>
      </c>
    </row>
    <row r="92" spans="2:19" ht="12.95" hidden="1" customHeight="1" x14ac:dyDescent="0.2">
      <c r="B92" s="2">
        <v>15</v>
      </c>
      <c r="C92" s="2"/>
      <c r="D92" s="3"/>
      <c r="E92" s="3"/>
      <c r="F92" s="4"/>
      <c r="G92" s="4"/>
      <c r="H92" s="4"/>
      <c r="I92" s="4"/>
      <c r="J92" s="4"/>
      <c r="K92" s="4"/>
      <c r="L92" s="4"/>
      <c r="M92" s="4">
        <f>SUM(M53)</f>
        <v>0</v>
      </c>
      <c r="N92" s="4"/>
      <c r="O92" s="8"/>
      <c r="P92" s="8">
        <f t="shared" ref="P92:P103" si="13">SUM(F92:N92)</f>
        <v>0</v>
      </c>
      <c r="Q92" s="11">
        <f t="shared" si="12"/>
        <v>0</v>
      </c>
      <c r="R92" s="11"/>
      <c r="S92" s="37"/>
    </row>
    <row r="93" spans="2:19" ht="12.95" hidden="1" customHeight="1" x14ac:dyDescent="0.2">
      <c r="B93" s="2">
        <v>16</v>
      </c>
      <c r="C93" s="2"/>
      <c r="D93" s="3"/>
      <c r="E93" s="3"/>
      <c r="F93" s="4"/>
      <c r="G93" s="4"/>
      <c r="H93" s="4"/>
      <c r="I93" s="4"/>
      <c r="J93" s="4"/>
      <c r="K93" s="4"/>
      <c r="L93" s="4"/>
      <c r="M93" s="4"/>
      <c r="N93" s="4"/>
      <c r="O93" s="8"/>
      <c r="P93" s="8">
        <f t="shared" si="13"/>
        <v>0</v>
      </c>
      <c r="Q93" s="11">
        <f t="shared" si="12"/>
        <v>0</v>
      </c>
      <c r="R93" s="11"/>
      <c r="S93" s="37"/>
    </row>
    <row r="94" spans="2:19" ht="12" hidden="1" customHeight="1" x14ac:dyDescent="0.2">
      <c r="B94" s="2">
        <v>17</v>
      </c>
      <c r="C94" s="2"/>
      <c r="D94" s="3"/>
      <c r="E94" s="3"/>
      <c r="F94" s="4"/>
      <c r="G94" s="4"/>
      <c r="H94" s="4"/>
      <c r="I94" s="4"/>
      <c r="J94" s="4"/>
      <c r="K94" s="4"/>
      <c r="L94" s="4"/>
      <c r="M94" s="4">
        <f>SUM(M54)</f>
        <v>21.5</v>
      </c>
      <c r="N94" s="4"/>
      <c r="O94" s="8"/>
      <c r="P94" s="8">
        <f t="shared" si="13"/>
        <v>21.5</v>
      </c>
      <c r="Q94" s="11">
        <f t="shared" si="12"/>
        <v>0</v>
      </c>
      <c r="R94" s="11"/>
      <c r="S94" s="37"/>
    </row>
    <row r="95" spans="2:19" ht="12.95" hidden="1" customHeight="1" x14ac:dyDescent="0.2">
      <c r="B95" s="2">
        <v>18</v>
      </c>
      <c r="C95" s="2"/>
      <c r="D95" s="3"/>
      <c r="E95" s="3"/>
      <c r="F95" s="4"/>
      <c r="G95" s="4"/>
      <c r="H95" s="4"/>
      <c r="I95" s="4"/>
      <c r="J95" s="4"/>
      <c r="K95" s="4"/>
      <c r="L95" s="4"/>
      <c r="M95" s="4">
        <f>SUM(M56)</f>
        <v>21.5</v>
      </c>
      <c r="N95" s="4"/>
      <c r="O95" s="8"/>
      <c r="P95" s="8">
        <f t="shared" si="13"/>
        <v>21.5</v>
      </c>
      <c r="Q95" s="11">
        <f t="shared" si="12"/>
        <v>0</v>
      </c>
      <c r="R95" s="11"/>
      <c r="S95" s="37"/>
    </row>
    <row r="96" spans="2:19" ht="12.95" hidden="1" customHeight="1" x14ac:dyDescent="0.2">
      <c r="B96" s="2">
        <v>19</v>
      </c>
      <c r="C96" s="6"/>
      <c r="D96" s="3"/>
      <c r="E96" s="3"/>
      <c r="F96" s="4"/>
      <c r="G96" s="4"/>
      <c r="H96" s="4"/>
      <c r="I96" s="4"/>
      <c r="J96" s="4"/>
      <c r="K96" s="4"/>
      <c r="L96" s="4"/>
      <c r="M96" s="4">
        <f>SUM(M57)</f>
        <v>14.9</v>
      </c>
      <c r="N96" s="4"/>
      <c r="O96" s="8"/>
      <c r="P96" s="8">
        <f t="shared" si="13"/>
        <v>14.9</v>
      </c>
      <c r="Q96" s="11">
        <f t="shared" si="12"/>
        <v>0</v>
      </c>
      <c r="R96" s="11"/>
      <c r="S96" s="37"/>
    </row>
    <row r="97" spans="2:19" ht="12.95" hidden="1" customHeight="1" x14ac:dyDescent="0.2">
      <c r="B97" s="2">
        <v>20</v>
      </c>
      <c r="C97" s="2"/>
      <c r="D97" s="3"/>
      <c r="E97" s="3"/>
      <c r="F97" s="4"/>
      <c r="G97" s="4"/>
      <c r="H97" s="4"/>
      <c r="I97" s="4"/>
      <c r="J97" s="4"/>
      <c r="K97" s="4"/>
      <c r="L97" s="4"/>
      <c r="M97" s="4">
        <f>SUM(M62)</f>
        <v>0</v>
      </c>
      <c r="N97" s="4"/>
      <c r="O97" s="8"/>
      <c r="P97" s="8">
        <f t="shared" si="13"/>
        <v>0</v>
      </c>
      <c r="Q97" s="11">
        <f t="shared" si="12"/>
        <v>0</v>
      </c>
      <c r="R97" s="11"/>
      <c r="S97" s="37"/>
    </row>
    <row r="98" spans="2:19" ht="12.95" hidden="1" customHeight="1" x14ac:dyDescent="0.2">
      <c r="B98" s="2">
        <v>21</v>
      </c>
      <c r="C98" s="2"/>
      <c r="D98" s="3"/>
      <c r="E98" s="3"/>
      <c r="F98" s="4"/>
      <c r="G98" s="4"/>
      <c r="H98" s="4"/>
      <c r="I98" s="4"/>
      <c r="J98" s="4"/>
      <c r="K98" s="4"/>
      <c r="L98" s="4"/>
      <c r="M98" s="4">
        <f>SUM(M63)</f>
        <v>0</v>
      </c>
      <c r="N98" s="4"/>
      <c r="O98" s="8"/>
      <c r="P98" s="8">
        <f t="shared" si="13"/>
        <v>0</v>
      </c>
      <c r="Q98" s="11">
        <f t="shared" si="12"/>
        <v>0</v>
      </c>
      <c r="R98" s="11"/>
      <c r="S98" s="37"/>
    </row>
    <row r="99" spans="2:19" ht="12.95" hidden="1" customHeight="1" x14ac:dyDescent="0.2">
      <c r="B99" s="2">
        <v>22</v>
      </c>
      <c r="C99" s="2"/>
      <c r="D99" s="3"/>
      <c r="E99" s="3"/>
      <c r="F99" s="4"/>
      <c r="G99" s="4"/>
      <c r="H99" s="4"/>
      <c r="I99" s="4"/>
      <c r="J99" s="4"/>
      <c r="K99" s="4"/>
      <c r="L99" s="4"/>
      <c r="M99" s="4">
        <f>SUM(M64)</f>
        <v>0</v>
      </c>
      <c r="N99" s="4"/>
      <c r="O99" s="8"/>
      <c r="P99" s="8">
        <f t="shared" si="13"/>
        <v>0</v>
      </c>
      <c r="Q99" s="11">
        <f t="shared" si="12"/>
        <v>0</v>
      </c>
      <c r="R99" s="11"/>
      <c r="S99" s="37"/>
    </row>
    <row r="100" spans="2:19" ht="12.95" hidden="1" customHeight="1" x14ac:dyDescent="0.2">
      <c r="B100" s="2">
        <v>23</v>
      </c>
      <c r="C100" s="2"/>
      <c r="D100" s="3"/>
      <c r="E100" s="3"/>
      <c r="F100" s="4"/>
      <c r="G100" s="4"/>
      <c r="H100" s="4"/>
      <c r="I100" s="4"/>
      <c r="J100" s="4"/>
      <c r="K100" s="4"/>
      <c r="L100" s="4"/>
      <c r="M100" s="4">
        <f>SUM(M91)</f>
        <v>0</v>
      </c>
      <c r="N100" s="4"/>
      <c r="O100" s="8"/>
      <c r="P100" s="8">
        <f t="shared" si="13"/>
        <v>0</v>
      </c>
      <c r="Q100" s="11">
        <f t="shared" si="12"/>
        <v>0</v>
      </c>
      <c r="R100" s="11"/>
      <c r="S100" s="37"/>
    </row>
    <row r="101" spans="2:19" hidden="1" x14ac:dyDescent="0.2">
      <c r="B101" s="2">
        <v>24</v>
      </c>
      <c r="C101" s="27"/>
      <c r="D101" s="3"/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8"/>
      <c r="P101" s="8">
        <f t="shared" si="13"/>
        <v>0</v>
      </c>
      <c r="Q101" s="11">
        <f t="shared" si="12"/>
        <v>0</v>
      </c>
      <c r="R101" s="11"/>
      <c r="S101" s="37"/>
    </row>
    <row r="102" spans="2:19" hidden="1" x14ac:dyDescent="0.2">
      <c r="B102" s="2">
        <v>25</v>
      </c>
      <c r="C102" s="2"/>
      <c r="D102" s="3"/>
      <c r="E102" s="3"/>
      <c r="F102" s="4"/>
      <c r="G102" s="4"/>
      <c r="H102" s="4">
        <f>SUM(H12*1)</f>
        <v>16.549000000000003</v>
      </c>
      <c r="I102" s="4">
        <f>SUM(I12*1)</f>
        <v>5.5671000000000008</v>
      </c>
      <c r="J102" s="4">
        <f>SUM(J12*1)</f>
        <v>4.1978</v>
      </c>
      <c r="K102" s="4"/>
      <c r="L102" s="4">
        <f>SUM(L12*1)</f>
        <v>21.5</v>
      </c>
      <c r="M102" s="4">
        <f>SUM(M12*1)</f>
        <v>21.5</v>
      </c>
      <c r="N102" s="4"/>
      <c r="O102" s="8"/>
      <c r="P102" s="8">
        <f t="shared" si="13"/>
        <v>69.313900000000004</v>
      </c>
      <c r="Q102" s="11">
        <f t="shared" si="12"/>
        <v>0</v>
      </c>
      <c r="R102" s="11"/>
      <c r="S102" s="37"/>
    </row>
    <row r="103" spans="2:19" hidden="1" x14ac:dyDescent="0.2">
      <c r="B103" s="2">
        <v>26</v>
      </c>
      <c r="C103" s="2"/>
      <c r="D103" s="3"/>
      <c r="E103" s="3"/>
      <c r="F103" s="4"/>
      <c r="G103" s="4"/>
      <c r="H103" s="4">
        <f>SUM(H12*1)</f>
        <v>16.549000000000003</v>
      </c>
      <c r="I103" s="4">
        <f>SUM(I12*1)</f>
        <v>5.5671000000000008</v>
      </c>
      <c r="J103" s="4">
        <f>SUM(J12*1)</f>
        <v>4.1978</v>
      </c>
      <c r="K103" s="4"/>
      <c r="L103" s="4">
        <f>SUM(L12*1)</f>
        <v>21.5</v>
      </c>
      <c r="M103" s="4">
        <f>SUM(M12*1)</f>
        <v>21.5</v>
      </c>
      <c r="N103" s="4"/>
      <c r="O103" s="8"/>
      <c r="P103" s="8">
        <f t="shared" si="13"/>
        <v>69.313900000000004</v>
      </c>
      <c r="Q103" s="11">
        <f t="shared" si="12"/>
        <v>0</v>
      </c>
      <c r="R103" s="11"/>
      <c r="S103" s="37"/>
    </row>
    <row r="104" spans="2:19" x14ac:dyDescent="0.2">
      <c r="M104" s="9"/>
      <c r="P104" s="9" t="s">
        <v>12</v>
      </c>
      <c r="Q104" s="11">
        <f>SUM(Q22:Q103)</f>
        <v>817596.74049999996</v>
      </c>
      <c r="R104" s="41">
        <f>SUM(R22:R91)</f>
        <v>226885.68600000002</v>
      </c>
      <c r="S104" s="41">
        <f>SUM(S22:S91)</f>
        <v>590711.05449999997</v>
      </c>
    </row>
    <row r="105" spans="2:19" x14ac:dyDescent="0.2">
      <c r="M105" s="9"/>
      <c r="P105" s="38" t="s">
        <v>121</v>
      </c>
      <c r="Q105" s="37">
        <f>SUM(Q104*0.05)</f>
        <v>40879.837025000001</v>
      </c>
      <c r="R105" s="37">
        <f>SUM(R104*0.05)</f>
        <v>11344.284300000001</v>
      </c>
      <c r="S105" s="37">
        <f>SUM(S104*0.05)</f>
        <v>29535.552725000001</v>
      </c>
    </row>
    <row r="106" spans="2:19" ht="13.5" thickBot="1" x14ac:dyDescent="0.25">
      <c r="H106" s="31"/>
      <c r="I106" s="31"/>
      <c r="J106" s="31"/>
      <c r="K106" s="31"/>
      <c r="L106" s="31"/>
      <c r="M106" s="15"/>
      <c r="P106" s="15" t="s">
        <v>71</v>
      </c>
      <c r="Q106" s="1">
        <f>SUM(G141)</f>
        <v>0</v>
      </c>
      <c r="R106" s="1"/>
      <c r="S106" s="1"/>
    </row>
    <row r="107" spans="2:19" ht="14.25" thickTop="1" thickBot="1" x14ac:dyDescent="0.25">
      <c r="H107" s="31"/>
      <c r="I107" s="31"/>
      <c r="J107" s="33"/>
      <c r="K107" s="33">
        <f>SUM(Q104/P12)</f>
        <v>6509.7406881912539</v>
      </c>
      <c r="L107" s="34"/>
      <c r="M107" s="35"/>
      <c r="N107" s="21"/>
      <c r="O107" s="21"/>
      <c r="P107" s="22" t="s">
        <v>70</v>
      </c>
      <c r="Q107" s="23">
        <f>SUM(Q104:Q106)</f>
        <v>858476.57752499997</v>
      </c>
      <c r="R107" s="23">
        <f>SUM(R104:R106)</f>
        <v>238229.97030000002</v>
      </c>
      <c r="S107" s="23">
        <f>SUM(S104:S106)</f>
        <v>620246.60722499993</v>
      </c>
    </row>
    <row r="108" spans="2:19" ht="14.25" thickTop="1" thickBot="1" x14ac:dyDescent="0.25">
      <c r="H108" s="31"/>
      <c r="I108" s="31"/>
      <c r="J108" s="31"/>
      <c r="K108" s="31"/>
      <c r="L108" s="32"/>
      <c r="P108" t="s">
        <v>72</v>
      </c>
      <c r="Q108" s="1"/>
      <c r="R108" s="1">
        <v>225000</v>
      </c>
    </row>
    <row r="109" spans="2:19" ht="14.25" thickTop="1" thickBot="1" x14ac:dyDescent="0.25">
      <c r="H109" s="31"/>
      <c r="I109" s="31"/>
      <c r="J109" s="31"/>
      <c r="K109" s="31"/>
      <c r="L109" s="32"/>
      <c r="M109" s="20"/>
      <c r="N109" s="20"/>
      <c r="O109" s="20"/>
      <c r="P109" s="20" t="s">
        <v>73</v>
      </c>
      <c r="Q109" s="25"/>
      <c r="R109" s="39">
        <f>SUM(R107-R108)</f>
        <v>13229.970300000015</v>
      </c>
      <c r="S109" s="1"/>
    </row>
    <row r="110" spans="2:19" ht="19.5" thickTop="1" thickBot="1" x14ac:dyDescent="0.3">
      <c r="C110" s="16" t="s">
        <v>74</v>
      </c>
      <c r="N110" s="14"/>
      <c r="O110" s="14"/>
      <c r="Q110" s="1"/>
      <c r="R110" s="1"/>
      <c r="S110" s="1"/>
    </row>
    <row r="111" spans="2:19" ht="13.5" thickTop="1" x14ac:dyDescent="0.2">
      <c r="B111" s="17" t="s">
        <v>64</v>
      </c>
      <c r="C111" s="3" t="s">
        <v>65</v>
      </c>
      <c r="D111" s="2" t="s">
        <v>33</v>
      </c>
      <c r="E111" s="2" t="s">
        <v>66</v>
      </c>
      <c r="F111" s="3" t="s">
        <v>67</v>
      </c>
      <c r="G111" s="18" t="s">
        <v>68</v>
      </c>
      <c r="N111" s="14"/>
      <c r="O111" s="14"/>
      <c r="Q111" s="1"/>
      <c r="R111" s="1"/>
      <c r="S111" s="1"/>
    </row>
    <row r="112" spans="2:19" x14ac:dyDescent="0.2">
      <c r="B112" s="2">
        <v>1</v>
      </c>
      <c r="C112" s="13" t="s">
        <v>126</v>
      </c>
      <c r="D112" s="3" t="s">
        <v>34</v>
      </c>
      <c r="E112" s="3"/>
      <c r="F112" s="3">
        <v>1000</v>
      </c>
      <c r="G112" s="3">
        <f t="shared" ref="G112:G124" si="14">SUM(F112*E112)</f>
        <v>0</v>
      </c>
      <c r="Q112" s="1"/>
      <c r="R112" s="1"/>
      <c r="S112" s="1"/>
    </row>
    <row r="113" spans="2:19" x14ac:dyDescent="0.2">
      <c r="B113" s="2">
        <v>2</v>
      </c>
      <c r="C113" s="13" t="s">
        <v>127</v>
      </c>
      <c r="D113" s="3" t="s">
        <v>34</v>
      </c>
      <c r="E113" s="3"/>
      <c r="F113" s="3">
        <v>95.5</v>
      </c>
      <c r="G113" s="3">
        <f t="shared" si="14"/>
        <v>0</v>
      </c>
      <c r="Q113" s="1"/>
      <c r="R113" s="1"/>
      <c r="S113" s="1"/>
    </row>
    <row r="114" spans="2:19" x14ac:dyDescent="0.2">
      <c r="B114" s="2">
        <v>3</v>
      </c>
      <c r="C114" s="13" t="s">
        <v>128</v>
      </c>
      <c r="D114" s="3" t="s">
        <v>34</v>
      </c>
      <c r="E114" s="3"/>
      <c r="F114" s="26">
        <v>600</v>
      </c>
      <c r="G114" s="3">
        <f t="shared" si="14"/>
        <v>0</v>
      </c>
      <c r="Q114" s="1"/>
      <c r="R114" s="1"/>
      <c r="S114" s="1"/>
    </row>
    <row r="115" spans="2:19" x14ac:dyDescent="0.2">
      <c r="B115" s="2">
        <v>4</v>
      </c>
      <c r="C115" s="13" t="s">
        <v>129</v>
      </c>
      <c r="D115" s="3" t="s">
        <v>130</v>
      </c>
      <c r="E115" s="3"/>
      <c r="F115" s="26">
        <v>100</v>
      </c>
      <c r="G115" s="3">
        <f t="shared" si="14"/>
        <v>0</v>
      </c>
      <c r="Q115" s="1"/>
      <c r="R115" s="1"/>
      <c r="S115" s="1"/>
    </row>
    <row r="116" spans="2:19" x14ac:dyDescent="0.2">
      <c r="B116" s="2">
        <v>5</v>
      </c>
      <c r="C116" s="13" t="s">
        <v>131</v>
      </c>
      <c r="D116" s="3" t="s">
        <v>35</v>
      </c>
      <c r="E116" s="3"/>
      <c r="F116" s="26">
        <v>550</v>
      </c>
      <c r="G116" s="3">
        <f t="shared" si="14"/>
        <v>0</v>
      </c>
      <c r="Q116" s="1"/>
      <c r="R116" s="1"/>
      <c r="S116" s="1"/>
    </row>
    <row r="117" spans="2:19" ht="14.25" customHeight="1" x14ac:dyDescent="0.2">
      <c r="B117" s="2">
        <v>6</v>
      </c>
      <c r="C117" s="13" t="s">
        <v>132</v>
      </c>
      <c r="D117" s="3" t="s">
        <v>35</v>
      </c>
      <c r="E117" s="3"/>
      <c r="F117" s="3">
        <v>320</v>
      </c>
      <c r="G117" s="3">
        <f t="shared" si="14"/>
        <v>0</v>
      </c>
      <c r="Q117" s="1"/>
      <c r="R117" s="1"/>
      <c r="S117" s="1"/>
    </row>
    <row r="118" spans="2:19" x14ac:dyDescent="0.2">
      <c r="B118" s="2">
        <v>7</v>
      </c>
      <c r="C118" s="13" t="s">
        <v>133</v>
      </c>
      <c r="D118" s="3" t="s">
        <v>35</v>
      </c>
      <c r="E118" s="3"/>
      <c r="F118" s="3">
        <v>50</v>
      </c>
      <c r="G118" s="3">
        <f t="shared" si="14"/>
        <v>0</v>
      </c>
      <c r="Q118" s="1"/>
      <c r="R118" s="1"/>
      <c r="S118" s="1"/>
    </row>
    <row r="119" spans="2:19" ht="15" customHeight="1" x14ac:dyDescent="0.2">
      <c r="B119" s="2">
        <v>8</v>
      </c>
      <c r="C119" s="13" t="s">
        <v>134</v>
      </c>
      <c r="D119" s="3" t="s">
        <v>35</v>
      </c>
      <c r="E119" s="3"/>
      <c r="F119" s="3">
        <v>2000</v>
      </c>
      <c r="G119" s="3">
        <f t="shared" si="14"/>
        <v>0</v>
      </c>
      <c r="Q119" s="1"/>
      <c r="R119" s="1"/>
      <c r="S119" s="1"/>
    </row>
    <row r="120" spans="2:19" x14ac:dyDescent="0.2">
      <c r="B120" s="2">
        <v>9</v>
      </c>
      <c r="C120" s="13" t="s">
        <v>135</v>
      </c>
      <c r="D120" s="3" t="s">
        <v>34</v>
      </c>
      <c r="E120" s="3"/>
      <c r="F120" s="3">
        <v>58</v>
      </c>
      <c r="G120" s="3">
        <f t="shared" si="14"/>
        <v>0</v>
      </c>
      <c r="Q120" s="1"/>
      <c r="R120" s="1"/>
      <c r="S120" s="1"/>
    </row>
    <row r="121" spans="2:19" x14ac:dyDescent="0.2">
      <c r="B121" s="2">
        <v>10</v>
      </c>
      <c r="C121" s="13" t="s">
        <v>136</v>
      </c>
      <c r="D121" s="3" t="s">
        <v>79</v>
      </c>
      <c r="E121" s="3"/>
      <c r="F121" s="3">
        <v>100</v>
      </c>
      <c r="G121" s="3">
        <f t="shared" si="14"/>
        <v>0</v>
      </c>
      <c r="Q121" s="1"/>
      <c r="R121" s="1"/>
      <c r="S121" s="1"/>
    </row>
    <row r="122" spans="2:19" x14ac:dyDescent="0.2">
      <c r="B122" s="2">
        <v>11</v>
      </c>
      <c r="C122" s="13" t="s">
        <v>137</v>
      </c>
      <c r="D122" s="3" t="s">
        <v>138</v>
      </c>
      <c r="E122" s="3"/>
      <c r="F122" s="3">
        <v>250</v>
      </c>
      <c r="G122" s="3">
        <f t="shared" si="14"/>
        <v>0</v>
      </c>
      <c r="Q122" s="1"/>
      <c r="R122" s="1"/>
      <c r="S122" s="1"/>
    </row>
    <row r="123" spans="2:19" x14ac:dyDescent="0.2">
      <c r="B123" s="2">
        <v>12</v>
      </c>
      <c r="C123" s="13" t="s">
        <v>139</v>
      </c>
      <c r="D123" s="3" t="s">
        <v>34</v>
      </c>
      <c r="E123" s="3"/>
      <c r="F123" s="3">
        <v>650</v>
      </c>
      <c r="G123" s="3">
        <f t="shared" si="14"/>
        <v>0</v>
      </c>
      <c r="Q123" s="1"/>
      <c r="R123" s="1"/>
      <c r="S123" s="1"/>
    </row>
    <row r="124" spans="2:19" x14ac:dyDescent="0.2">
      <c r="B124" s="2">
        <v>13</v>
      </c>
      <c r="C124" s="13" t="s">
        <v>140</v>
      </c>
      <c r="D124" s="3" t="s">
        <v>130</v>
      </c>
      <c r="E124" s="3"/>
      <c r="F124" s="3">
        <v>280</v>
      </c>
      <c r="G124" s="3">
        <f t="shared" si="14"/>
        <v>0</v>
      </c>
      <c r="Q124" s="1"/>
      <c r="R124" s="1"/>
      <c r="S124" s="1"/>
    </row>
    <row r="125" spans="2:19" x14ac:dyDescent="0.2">
      <c r="B125" s="2">
        <v>14</v>
      </c>
      <c r="C125" s="13" t="s">
        <v>141</v>
      </c>
      <c r="D125" s="3" t="s">
        <v>35</v>
      </c>
      <c r="E125" s="3"/>
      <c r="F125" s="3">
        <v>200</v>
      </c>
      <c r="G125" s="3">
        <f t="shared" ref="G125:G139" si="15">SUM(F125*E125)</f>
        <v>0</v>
      </c>
      <c r="Q125" s="1"/>
      <c r="R125" s="1"/>
      <c r="S125" s="1"/>
    </row>
    <row r="126" spans="2:19" x14ac:dyDescent="0.2">
      <c r="B126" s="2">
        <v>15</v>
      </c>
      <c r="C126" s="13" t="s">
        <v>142</v>
      </c>
      <c r="D126" s="3" t="s">
        <v>111</v>
      </c>
      <c r="E126" s="3"/>
      <c r="F126" s="3">
        <v>35000</v>
      </c>
      <c r="G126" s="3">
        <f t="shared" si="15"/>
        <v>0</v>
      </c>
      <c r="Q126" s="1"/>
      <c r="R126" s="1"/>
      <c r="S126" s="1"/>
    </row>
    <row r="127" spans="2:19" x14ac:dyDescent="0.2">
      <c r="B127" s="2">
        <v>16</v>
      </c>
      <c r="C127" s="13" t="s">
        <v>143</v>
      </c>
      <c r="D127" s="3" t="s">
        <v>111</v>
      </c>
      <c r="E127" s="3"/>
      <c r="F127" s="3">
        <v>25000</v>
      </c>
      <c r="G127" s="3">
        <f t="shared" si="15"/>
        <v>0</v>
      </c>
      <c r="Q127" s="1"/>
      <c r="R127" s="1"/>
      <c r="S127" s="1"/>
    </row>
    <row r="128" spans="2:19" x14ac:dyDescent="0.2">
      <c r="B128" s="2">
        <v>17</v>
      </c>
      <c r="C128" s="13" t="s">
        <v>105</v>
      </c>
      <c r="D128" s="3"/>
      <c r="E128" s="3"/>
      <c r="F128" s="3"/>
      <c r="G128" s="3">
        <f t="shared" si="15"/>
        <v>0</v>
      </c>
      <c r="Q128" s="1"/>
      <c r="R128" s="1"/>
      <c r="S128" s="1"/>
    </row>
    <row r="129" spans="2:19" x14ac:dyDescent="0.2">
      <c r="B129" s="2">
        <v>18</v>
      </c>
      <c r="C129" s="13" t="s">
        <v>144</v>
      </c>
      <c r="D129" s="3" t="s">
        <v>35</v>
      </c>
      <c r="E129" s="3"/>
      <c r="F129" s="3">
        <v>15000</v>
      </c>
      <c r="G129" s="3">
        <f t="shared" si="15"/>
        <v>0</v>
      </c>
      <c r="Q129" s="1"/>
      <c r="R129" s="1"/>
      <c r="S129" s="1"/>
    </row>
    <row r="130" spans="2:19" x14ac:dyDescent="0.2">
      <c r="B130" s="2">
        <v>19</v>
      </c>
      <c r="C130" s="13" t="s">
        <v>145</v>
      </c>
      <c r="D130" s="3" t="s">
        <v>35</v>
      </c>
      <c r="E130" s="3"/>
      <c r="F130" s="3">
        <v>4500</v>
      </c>
      <c r="G130" s="3">
        <f t="shared" si="15"/>
        <v>0</v>
      </c>
      <c r="Q130" s="1"/>
      <c r="R130" s="1"/>
      <c r="S130" s="1"/>
    </row>
    <row r="131" spans="2:19" x14ac:dyDescent="0.2">
      <c r="B131" s="2">
        <v>20</v>
      </c>
      <c r="C131" s="13" t="s">
        <v>146</v>
      </c>
      <c r="D131" s="3" t="s">
        <v>35</v>
      </c>
      <c r="E131" s="3"/>
      <c r="F131" s="3">
        <v>4500</v>
      </c>
      <c r="G131" s="3">
        <f t="shared" si="15"/>
        <v>0</v>
      </c>
      <c r="Q131" s="1"/>
      <c r="R131" s="1"/>
      <c r="S131" s="1"/>
    </row>
    <row r="132" spans="2:19" x14ac:dyDescent="0.2">
      <c r="B132" s="2">
        <v>21</v>
      </c>
      <c r="C132" s="13" t="s">
        <v>147</v>
      </c>
      <c r="D132" s="3" t="s">
        <v>35</v>
      </c>
      <c r="E132" s="3"/>
      <c r="F132" s="3">
        <v>10000</v>
      </c>
      <c r="G132" s="3">
        <f t="shared" si="15"/>
        <v>0</v>
      </c>
      <c r="Q132" s="1"/>
      <c r="R132" s="1"/>
      <c r="S132" s="1"/>
    </row>
    <row r="133" spans="2:19" x14ac:dyDescent="0.2">
      <c r="B133" s="2">
        <v>22</v>
      </c>
      <c r="C133" s="13" t="s">
        <v>148</v>
      </c>
      <c r="D133" s="3" t="s">
        <v>79</v>
      </c>
      <c r="E133" s="3"/>
      <c r="F133" s="3">
        <v>500</v>
      </c>
      <c r="G133" s="3">
        <f t="shared" si="15"/>
        <v>0</v>
      </c>
      <c r="Q133" s="1"/>
      <c r="R133" s="1"/>
      <c r="S133" s="1"/>
    </row>
    <row r="134" spans="2:19" x14ac:dyDescent="0.2">
      <c r="B134" s="2">
        <v>23</v>
      </c>
      <c r="C134" s="13" t="s">
        <v>149</v>
      </c>
      <c r="D134" s="3" t="s">
        <v>150</v>
      </c>
      <c r="E134" s="3"/>
      <c r="F134" s="3">
        <v>280</v>
      </c>
      <c r="G134" s="3">
        <f t="shared" si="15"/>
        <v>0</v>
      </c>
      <c r="Q134" s="1"/>
      <c r="R134" s="1"/>
      <c r="S134" s="1"/>
    </row>
    <row r="135" spans="2:19" x14ac:dyDescent="0.2">
      <c r="B135" s="2">
        <v>24</v>
      </c>
      <c r="C135" s="13" t="s">
        <v>151</v>
      </c>
      <c r="D135" s="3" t="s">
        <v>152</v>
      </c>
      <c r="E135" s="3"/>
      <c r="F135" s="3">
        <v>2500</v>
      </c>
      <c r="G135" s="3">
        <f t="shared" si="15"/>
        <v>0</v>
      </c>
      <c r="Q135" s="1"/>
      <c r="R135" s="1"/>
      <c r="S135" s="1"/>
    </row>
    <row r="136" spans="2:19" x14ac:dyDescent="0.2">
      <c r="B136" s="2">
        <v>25</v>
      </c>
      <c r="C136" s="13" t="s">
        <v>153</v>
      </c>
      <c r="D136" s="3" t="s">
        <v>152</v>
      </c>
      <c r="E136" s="3"/>
      <c r="F136" s="3">
        <v>450</v>
      </c>
      <c r="G136" s="3">
        <f t="shared" si="15"/>
        <v>0</v>
      </c>
      <c r="Q136" s="1"/>
      <c r="R136" s="1"/>
      <c r="S136" s="1"/>
    </row>
    <row r="137" spans="2:19" x14ac:dyDescent="0.2">
      <c r="B137" s="2">
        <v>26</v>
      </c>
      <c r="C137" s="13" t="s">
        <v>154</v>
      </c>
      <c r="D137" s="3" t="s">
        <v>111</v>
      </c>
      <c r="E137" s="3"/>
      <c r="F137" s="3">
        <v>35000</v>
      </c>
      <c r="G137" s="3">
        <f t="shared" si="15"/>
        <v>0</v>
      </c>
      <c r="Q137" s="1"/>
      <c r="R137" s="1"/>
      <c r="S137" s="1"/>
    </row>
    <row r="138" spans="2:19" x14ac:dyDescent="0.2">
      <c r="B138" s="2">
        <v>27</v>
      </c>
      <c r="C138" s="13" t="s">
        <v>155</v>
      </c>
      <c r="D138" s="3" t="s">
        <v>111</v>
      </c>
      <c r="E138" s="3"/>
      <c r="F138" s="3">
        <v>12000</v>
      </c>
      <c r="G138" s="3">
        <f t="shared" si="15"/>
        <v>0</v>
      </c>
      <c r="Q138" s="1"/>
      <c r="R138" s="1"/>
      <c r="S138" s="1"/>
    </row>
    <row r="139" spans="2:19" x14ac:dyDescent="0.2">
      <c r="B139" s="2">
        <v>28</v>
      </c>
      <c r="C139" s="13" t="s">
        <v>156</v>
      </c>
      <c r="D139" s="3" t="s">
        <v>111</v>
      </c>
      <c r="E139" s="3"/>
      <c r="F139" s="3"/>
      <c r="G139" s="3">
        <f t="shared" si="15"/>
        <v>0</v>
      </c>
      <c r="Q139" s="1"/>
      <c r="R139" s="1"/>
      <c r="S139" s="1"/>
    </row>
    <row r="140" spans="2:19" x14ac:dyDescent="0.2">
      <c r="B140" s="2">
        <v>29</v>
      </c>
      <c r="C140" s="13"/>
      <c r="D140" s="3"/>
      <c r="E140" s="3"/>
      <c r="F140" s="3"/>
      <c r="G140" s="3">
        <f>SUM(F140*E140)</f>
        <v>0</v>
      </c>
      <c r="Q140" s="1"/>
      <c r="R140" s="1"/>
      <c r="S140" s="1"/>
    </row>
    <row r="141" spans="2:19" x14ac:dyDescent="0.2">
      <c r="F141" s="15" t="s">
        <v>69</v>
      </c>
      <c r="G141" s="19">
        <f>SUM(G112:G140)</f>
        <v>0</v>
      </c>
      <c r="Q141" s="1"/>
      <c r="R141" s="1"/>
      <c r="S141" s="1"/>
    </row>
    <row r="142" spans="2:19" x14ac:dyDescent="0.2">
      <c r="Q142" s="1"/>
      <c r="R142" s="1"/>
      <c r="S142" s="1"/>
    </row>
    <row r="143" spans="2:19" x14ac:dyDescent="0.2">
      <c r="Q143" s="1"/>
      <c r="R143" s="1"/>
      <c r="S143" s="1"/>
    </row>
    <row r="144" spans="2:19" x14ac:dyDescent="0.2">
      <c r="Q144" s="1"/>
      <c r="R144" s="1"/>
      <c r="S144" s="1"/>
    </row>
    <row r="145" spans="17:19" x14ac:dyDescent="0.2">
      <c r="Q145" s="1"/>
      <c r="R145" s="1"/>
      <c r="S145" s="1"/>
    </row>
    <row r="146" spans="17:19" x14ac:dyDescent="0.2">
      <c r="Q146" s="1"/>
      <c r="R146" s="1"/>
      <c r="S146" s="1"/>
    </row>
    <row r="147" spans="17:19" x14ac:dyDescent="0.2">
      <c r="Q147" s="1"/>
      <c r="R147" s="1"/>
      <c r="S147" s="1"/>
    </row>
    <row r="148" spans="17:19" x14ac:dyDescent="0.2">
      <c r="Q148" s="1"/>
      <c r="R148" s="1"/>
      <c r="S148" s="1"/>
    </row>
    <row r="149" spans="17:19" x14ac:dyDescent="0.2">
      <c r="Q149" s="1"/>
      <c r="R149" s="1"/>
      <c r="S149" s="1"/>
    </row>
    <row r="150" spans="17:19" x14ac:dyDescent="0.2">
      <c r="Q150" s="1"/>
      <c r="R150" s="1"/>
      <c r="S150" s="1"/>
    </row>
    <row r="151" spans="17:19" x14ac:dyDescent="0.2">
      <c r="Q151" s="1"/>
      <c r="R151" s="1"/>
      <c r="S151" s="1"/>
    </row>
    <row r="152" spans="17:19" x14ac:dyDescent="0.2">
      <c r="Q152" s="1"/>
      <c r="R152" s="1"/>
      <c r="S152" s="1"/>
    </row>
    <row r="153" spans="17:19" x14ac:dyDescent="0.2">
      <c r="Q153" s="1"/>
      <c r="R153" s="1"/>
      <c r="S153" s="1"/>
    </row>
    <row r="154" spans="17:19" x14ac:dyDescent="0.2">
      <c r="Q154" s="1"/>
      <c r="R154" s="1"/>
      <c r="S154" s="1"/>
    </row>
    <row r="155" spans="17:19" x14ac:dyDescent="0.2">
      <c r="Q155" s="1"/>
      <c r="R155" s="1"/>
      <c r="S155" s="1"/>
    </row>
    <row r="156" spans="17:19" x14ac:dyDescent="0.2">
      <c r="Q156" s="1"/>
      <c r="R156" s="1"/>
      <c r="S156" s="1"/>
    </row>
    <row r="157" spans="17:19" x14ac:dyDescent="0.2">
      <c r="Q157" s="1"/>
      <c r="R157" s="1"/>
      <c r="S157" s="1"/>
    </row>
    <row r="158" spans="17:19" x14ac:dyDescent="0.2">
      <c r="Q158" s="1"/>
      <c r="R158" s="1"/>
      <c r="S158" s="1"/>
    </row>
    <row r="159" spans="17:19" x14ac:dyDescent="0.2">
      <c r="Q159" s="1"/>
      <c r="R159" s="1"/>
      <c r="S159" s="1"/>
    </row>
    <row r="160" spans="17:19" x14ac:dyDescent="0.2">
      <c r="Q160" s="1"/>
      <c r="R160" s="1"/>
      <c r="S160" s="1"/>
    </row>
    <row r="161" spans="17:19" x14ac:dyDescent="0.2">
      <c r="Q161" s="1"/>
      <c r="R161" s="1"/>
      <c r="S161" s="1"/>
    </row>
    <row r="162" spans="17:19" x14ac:dyDescent="0.2">
      <c r="Q162" s="1"/>
      <c r="R162" s="1"/>
      <c r="S162" s="1"/>
    </row>
    <row r="163" spans="17:19" x14ac:dyDescent="0.2">
      <c r="Q163" s="1"/>
      <c r="R163" s="1"/>
      <c r="S163" s="1"/>
    </row>
    <row r="164" spans="17:19" x14ac:dyDescent="0.2">
      <c r="Q164" s="1"/>
      <c r="R164" s="1"/>
      <c r="S164" s="1"/>
    </row>
    <row r="165" spans="17:19" x14ac:dyDescent="0.2">
      <c r="Q165" s="1"/>
      <c r="R165" s="1"/>
      <c r="S165" s="1"/>
    </row>
    <row r="166" spans="17:19" x14ac:dyDescent="0.2">
      <c r="Q166" s="1"/>
      <c r="R166" s="1"/>
      <c r="S166" s="1"/>
    </row>
    <row r="167" spans="17:19" x14ac:dyDescent="0.2">
      <c r="Q167" s="1"/>
      <c r="R167" s="1"/>
      <c r="S167" s="1"/>
    </row>
    <row r="168" spans="17:19" x14ac:dyDescent="0.2">
      <c r="Q168" s="1"/>
      <c r="R168" s="1"/>
      <c r="S168" s="1"/>
    </row>
    <row r="169" spans="17:19" x14ac:dyDescent="0.2">
      <c r="Q169" s="1"/>
      <c r="R169" s="1"/>
      <c r="S169" s="1"/>
    </row>
    <row r="170" spans="17:19" x14ac:dyDescent="0.2">
      <c r="Q170" s="1"/>
      <c r="R170" s="1"/>
      <c r="S170" s="1"/>
    </row>
    <row r="171" spans="17:19" x14ac:dyDescent="0.2">
      <c r="Q171" s="1"/>
      <c r="R171" s="1"/>
      <c r="S171" s="1"/>
    </row>
    <row r="172" spans="17:19" x14ac:dyDescent="0.2">
      <c r="Q172" s="1"/>
      <c r="R172" s="1"/>
      <c r="S172" s="1"/>
    </row>
    <row r="173" spans="17:19" x14ac:dyDescent="0.2">
      <c r="Q173" s="1"/>
      <c r="R173" s="1"/>
      <c r="S173" s="1"/>
    </row>
    <row r="174" spans="17:19" x14ac:dyDescent="0.2">
      <c r="Q174" s="1"/>
      <c r="R174" s="1"/>
      <c r="S174" s="1"/>
    </row>
    <row r="175" spans="17:19" x14ac:dyDescent="0.2">
      <c r="Q175" s="1"/>
      <c r="R175" s="1"/>
      <c r="S175" s="1"/>
    </row>
    <row r="176" spans="17:19" x14ac:dyDescent="0.2">
      <c r="Q176" s="1"/>
      <c r="R176" s="1"/>
      <c r="S176" s="1"/>
    </row>
    <row r="177" spans="17:19" x14ac:dyDescent="0.2">
      <c r="Q177" s="1"/>
      <c r="R177" s="1"/>
      <c r="S177" s="1"/>
    </row>
    <row r="178" spans="17:19" x14ac:dyDescent="0.2">
      <c r="Q178" s="1"/>
      <c r="R178" s="1"/>
      <c r="S178" s="1"/>
    </row>
    <row r="179" spans="17:19" x14ac:dyDescent="0.2">
      <c r="Q179" s="1"/>
      <c r="R179" s="1"/>
      <c r="S179" s="1"/>
    </row>
    <row r="180" spans="17:19" x14ac:dyDescent="0.2">
      <c r="Q180" s="1"/>
      <c r="R180" s="1"/>
      <c r="S180" s="1"/>
    </row>
    <row r="181" spans="17:19" x14ac:dyDescent="0.2">
      <c r="Q181" s="1"/>
      <c r="R181" s="1"/>
      <c r="S181" s="1"/>
    </row>
    <row r="182" spans="17:19" x14ac:dyDescent="0.2">
      <c r="Q182" s="1"/>
      <c r="R182" s="1"/>
      <c r="S182" s="1"/>
    </row>
    <row r="183" spans="17:19" x14ac:dyDescent="0.2">
      <c r="Q183" s="1"/>
      <c r="R183" s="1"/>
      <c r="S183" s="1"/>
    </row>
    <row r="184" spans="17:19" x14ac:dyDescent="0.2">
      <c r="Q184" s="1"/>
      <c r="R184" s="1"/>
      <c r="S184" s="1"/>
    </row>
    <row r="185" spans="17:19" x14ac:dyDescent="0.2">
      <c r="Q185" s="1"/>
      <c r="R185" s="1"/>
      <c r="S185" s="1"/>
    </row>
    <row r="186" spans="17:19" x14ac:dyDescent="0.2">
      <c r="Q186" s="1"/>
      <c r="R186" s="1"/>
      <c r="S186" s="1"/>
    </row>
    <row r="187" spans="17:19" x14ac:dyDescent="0.2">
      <c r="Q187" s="1"/>
      <c r="R187" s="1"/>
      <c r="S187" s="1"/>
    </row>
    <row r="188" spans="17:19" x14ac:dyDescent="0.2">
      <c r="Q188" s="1"/>
      <c r="R188" s="1"/>
      <c r="S188" s="1"/>
    </row>
    <row r="189" spans="17:19" x14ac:dyDescent="0.2">
      <c r="Q189" s="1"/>
      <c r="R189" s="1"/>
      <c r="S189" s="1"/>
    </row>
    <row r="190" spans="17:19" x14ac:dyDescent="0.2">
      <c r="Q190" s="1"/>
      <c r="R190" s="1"/>
      <c r="S190" s="1"/>
    </row>
    <row r="191" spans="17:19" x14ac:dyDescent="0.2">
      <c r="Q191" s="1"/>
      <c r="R191" s="1"/>
      <c r="S191" s="1"/>
    </row>
    <row r="192" spans="17:19" x14ac:dyDescent="0.2">
      <c r="Q192" s="1"/>
      <c r="R192" s="1"/>
      <c r="S192" s="1"/>
    </row>
    <row r="193" spans="17:19" x14ac:dyDescent="0.2">
      <c r="Q193" s="1"/>
      <c r="R193" s="1"/>
      <c r="S193" s="1"/>
    </row>
    <row r="194" spans="17:19" x14ac:dyDescent="0.2">
      <c r="Q194" s="1"/>
      <c r="R194" s="1"/>
      <c r="S194" s="1"/>
    </row>
    <row r="195" spans="17:19" x14ac:dyDescent="0.2">
      <c r="Q195" s="1"/>
      <c r="R195" s="1"/>
      <c r="S195" s="1"/>
    </row>
    <row r="196" spans="17:19" x14ac:dyDescent="0.2">
      <c r="Q196" s="1"/>
      <c r="R196" s="1"/>
      <c r="S196" s="1"/>
    </row>
    <row r="197" spans="17:19" x14ac:dyDescent="0.2">
      <c r="Q197" s="1"/>
      <c r="R197" s="1"/>
      <c r="S197" s="1"/>
    </row>
    <row r="198" spans="17:19" x14ac:dyDescent="0.2">
      <c r="Q198" s="1"/>
      <c r="R198" s="1"/>
      <c r="S198" s="1"/>
    </row>
    <row r="199" spans="17:19" x14ac:dyDescent="0.2">
      <c r="Q199" s="1"/>
      <c r="R199" s="1"/>
      <c r="S199" s="1"/>
    </row>
    <row r="200" spans="17:19" x14ac:dyDescent="0.2">
      <c r="Q200" s="1"/>
      <c r="R200" s="1"/>
      <c r="S200" s="1"/>
    </row>
    <row r="201" spans="17:19" x14ac:dyDescent="0.2">
      <c r="Q201" s="1"/>
      <c r="R201" s="1"/>
      <c r="S201" s="1"/>
    </row>
    <row r="202" spans="17:19" x14ac:dyDescent="0.2">
      <c r="Q202" s="1"/>
      <c r="R202" s="1"/>
      <c r="S202" s="1"/>
    </row>
    <row r="203" spans="17:19" x14ac:dyDescent="0.2">
      <c r="Q203" s="1"/>
      <c r="R203" s="1"/>
      <c r="S203" s="1"/>
    </row>
    <row r="204" spans="17:19" x14ac:dyDescent="0.2">
      <c r="Q204" s="1"/>
      <c r="R204" s="1"/>
      <c r="S204" s="1"/>
    </row>
    <row r="205" spans="17:19" x14ac:dyDescent="0.2">
      <c r="Q205" s="1"/>
      <c r="R205" s="1"/>
      <c r="S205" s="1"/>
    </row>
    <row r="206" spans="17:19" x14ac:dyDescent="0.2">
      <c r="Q206" s="1"/>
      <c r="R206" s="1"/>
      <c r="S206" s="1"/>
    </row>
    <row r="207" spans="17:19" x14ac:dyDescent="0.2">
      <c r="Q207" s="1"/>
      <c r="R207" s="1"/>
      <c r="S207" s="1"/>
    </row>
    <row r="208" spans="17:19" x14ac:dyDescent="0.2">
      <c r="Q208" s="1"/>
      <c r="R208" s="1"/>
      <c r="S208" s="1"/>
    </row>
    <row r="209" spans="17:19" x14ac:dyDescent="0.2">
      <c r="Q209" s="1"/>
      <c r="R209" s="1"/>
      <c r="S209" s="1"/>
    </row>
    <row r="210" spans="17:19" x14ac:dyDescent="0.2">
      <c r="Q210" s="1"/>
      <c r="R210" s="1"/>
      <c r="S210" s="1"/>
    </row>
    <row r="211" spans="17:19" x14ac:dyDescent="0.2">
      <c r="Q211" s="1"/>
      <c r="R211" s="1"/>
      <c r="S211" s="1"/>
    </row>
    <row r="212" spans="17:19" x14ac:dyDescent="0.2">
      <c r="Q212" s="1"/>
      <c r="R212" s="1"/>
      <c r="S212" s="1"/>
    </row>
    <row r="213" spans="17:19" x14ac:dyDescent="0.2">
      <c r="Q213" s="1"/>
      <c r="R213" s="1"/>
      <c r="S213" s="1"/>
    </row>
    <row r="214" spans="17:19" x14ac:dyDescent="0.2">
      <c r="Q214" s="1"/>
      <c r="R214" s="1"/>
      <c r="S214" s="1"/>
    </row>
    <row r="215" spans="17:19" x14ac:dyDescent="0.2">
      <c r="Q215" s="1"/>
      <c r="R215" s="1"/>
      <c r="S215" s="1"/>
    </row>
    <row r="216" spans="17:19" x14ac:dyDescent="0.2">
      <c r="Q216" s="1"/>
      <c r="R216" s="1"/>
      <c r="S216" s="1"/>
    </row>
    <row r="217" spans="17:19" x14ac:dyDescent="0.2">
      <c r="Q217" s="1"/>
      <c r="R217" s="1"/>
      <c r="S217" s="1"/>
    </row>
    <row r="218" spans="17:19" x14ac:dyDescent="0.2">
      <c r="Q218" s="1"/>
      <c r="R218" s="1"/>
      <c r="S218" s="1"/>
    </row>
    <row r="219" spans="17:19" x14ac:dyDescent="0.2">
      <c r="Q219" s="1"/>
      <c r="R219" s="1"/>
      <c r="S219" s="1"/>
    </row>
    <row r="220" spans="17:19" x14ac:dyDescent="0.2">
      <c r="Q220" s="1"/>
      <c r="R220" s="1"/>
      <c r="S220" s="1"/>
    </row>
    <row r="221" spans="17:19" x14ac:dyDescent="0.2">
      <c r="Q221" s="1"/>
      <c r="R221" s="1"/>
      <c r="S221" s="1"/>
    </row>
    <row r="222" spans="17:19" x14ac:dyDescent="0.2">
      <c r="Q222" s="1"/>
      <c r="R222" s="1"/>
      <c r="S222" s="1"/>
    </row>
    <row r="223" spans="17:19" x14ac:dyDescent="0.2">
      <c r="Q223" s="1"/>
      <c r="R223" s="1"/>
      <c r="S223" s="1"/>
    </row>
    <row r="224" spans="17:19" x14ac:dyDescent="0.2">
      <c r="Q224" s="1"/>
      <c r="R224" s="1"/>
      <c r="S224" s="1"/>
    </row>
    <row r="225" spans="17:19" x14ac:dyDescent="0.2">
      <c r="Q225" s="1"/>
      <c r="R225" s="1"/>
      <c r="S225" s="1"/>
    </row>
    <row r="226" spans="17:19" x14ac:dyDescent="0.2">
      <c r="Q226" s="1"/>
      <c r="R226" s="1"/>
      <c r="S226" s="1"/>
    </row>
    <row r="227" spans="17:19" x14ac:dyDescent="0.2">
      <c r="Q227" s="1"/>
      <c r="R227" s="1"/>
      <c r="S227" s="1"/>
    </row>
    <row r="228" spans="17:19" x14ac:dyDescent="0.2">
      <c r="Q228" s="1"/>
      <c r="R228" s="1"/>
      <c r="S228" s="1"/>
    </row>
    <row r="229" spans="17:19" x14ac:dyDescent="0.2">
      <c r="Q229" s="1"/>
      <c r="R229" s="1"/>
      <c r="S229" s="1"/>
    </row>
    <row r="230" spans="17:19" x14ac:dyDescent="0.2">
      <c r="Q230" s="1"/>
      <c r="R230" s="1"/>
      <c r="S230" s="1"/>
    </row>
    <row r="231" spans="17:19" x14ac:dyDescent="0.2">
      <c r="Q231" s="1"/>
      <c r="R231" s="1"/>
      <c r="S231" s="1"/>
    </row>
    <row r="232" spans="17:19" x14ac:dyDescent="0.2">
      <c r="Q232" s="1"/>
      <c r="R232" s="1"/>
      <c r="S232" s="1"/>
    </row>
    <row r="233" spans="17:19" x14ac:dyDescent="0.2">
      <c r="Q233" s="1"/>
      <c r="R233" s="1"/>
      <c r="S233" s="1"/>
    </row>
    <row r="234" spans="17:19" x14ac:dyDescent="0.2">
      <c r="Q234" s="1"/>
      <c r="R234" s="1"/>
      <c r="S234" s="1"/>
    </row>
    <row r="235" spans="17:19" x14ac:dyDescent="0.2">
      <c r="Q235" s="1"/>
      <c r="R235" s="1"/>
      <c r="S235" s="1"/>
    </row>
    <row r="236" spans="17:19" x14ac:dyDescent="0.2">
      <c r="Q236" s="1"/>
      <c r="R236" s="1"/>
      <c r="S236" s="1"/>
    </row>
    <row r="237" spans="17:19" x14ac:dyDescent="0.2">
      <c r="Q237" s="1"/>
      <c r="R237" s="1"/>
      <c r="S237" s="1"/>
    </row>
    <row r="238" spans="17:19" x14ac:dyDescent="0.2">
      <c r="Q238" s="1"/>
      <c r="R238" s="1"/>
      <c r="S238" s="1"/>
    </row>
    <row r="239" spans="17:19" x14ac:dyDescent="0.2">
      <c r="Q239" s="1"/>
      <c r="R239" s="1"/>
      <c r="S239" s="1"/>
    </row>
    <row r="240" spans="17:19" x14ac:dyDescent="0.2">
      <c r="Q240" s="1"/>
      <c r="R240" s="1"/>
      <c r="S240" s="1"/>
    </row>
    <row r="241" spans="17:19" x14ac:dyDescent="0.2">
      <c r="Q241" s="1"/>
      <c r="R241" s="1"/>
      <c r="S241" s="1"/>
    </row>
    <row r="242" spans="17:19" x14ac:dyDescent="0.2">
      <c r="Q242" s="1"/>
      <c r="R242" s="1"/>
      <c r="S242" s="1"/>
    </row>
    <row r="243" spans="17:19" x14ac:dyDescent="0.2">
      <c r="Q243" s="1"/>
      <c r="R243" s="1"/>
      <c r="S243" s="1"/>
    </row>
    <row r="244" spans="17:19" x14ac:dyDescent="0.2">
      <c r="Q244" s="1"/>
      <c r="R244" s="1"/>
      <c r="S244" s="1"/>
    </row>
    <row r="245" spans="17:19" x14ac:dyDescent="0.2">
      <c r="Q245" s="1"/>
      <c r="R245" s="1"/>
      <c r="S245" s="1"/>
    </row>
    <row r="246" spans="17:19" x14ac:dyDescent="0.2">
      <c r="Q246" s="1"/>
      <c r="R246" s="1"/>
      <c r="S246" s="1"/>
    </row>
    <row r="247" spans="17:19" x14ac:dyDescent="0.2">
      <c r="Q247" s="1"/>
      <c r="R247" s="1"/>
      <c r="S247" s="1"/>
    </row>
    <row r="248" spans="17:19" x14ac:dyDescent="0.2">
      <c r="Q248" s="1"/>
      <c r="R248" s="1"/>
      <c r="S248" s="1"/>
    </row>
    <row r="249" spans="17:19" x14ac:dyDescent="0.2">
      <c r="Q249" s="1"/>
      <c r="R249" s="1"/>
      <c r="S249" s="1"/>
    </row>
    <row r="250" spans="17:19" x14ac:dyDescent="0.2">
      <c r="Q250" s="1"/>
      <c r="R250" s="1"/>
      <c r="S250" s="1"/>
    </row>
    <row r="251" spans="17:19" x14ac:dyDescent="0.2">
      <c r="Q251" s="1"/>
      <c r="R251" s="1"/>
      <c r="S251" s="1"/>
    </row>
    <row r="252" spans="17:19" x14ac:dyDescent="0.2">
      <c r="Q252" s="1"/>
      <c r="R252" s="1"/>
      <c r="S252" s="1"/>
    </row>
    <row r="253" spans="17:19" x14ac:dyDescent="0.2">
      <c r="Q253" s="1"/>
      <c r="R253" s="1"/>
      <c r="S253" s="1"/>
    </row>
    <row r="254" spans="17:19" x14ac:dyDescent="0.2">
      <c r="Q254" s="1"/>
      <c r="R254" s="1"/>
      <c r="S254" s="1"/>
    </row>
    <row r="255" spans="17:19" x14ac:dyDescent="0.2">
      <c r="Q255" s="1"/>
      <c r="R255" s="1"/>
      <c r="S255" s="1"/>
    </row>
    <row r="256" spans="17:19" x14ac:dyDescent="0.2">
      <c r="Q256" s="1"/>
      <c r="R256" s="1"/>
      <c r="S256" s="1"/>
    </row>
    <row r="257" spans="17:19" x14ac:dyDescent="0.2">
      <c r="Q257" s="1"/>
      <c r="R257" s="1"/>
      <c r="S257" s="1"/>
    </row>
    <row r="258" spans="17:19" x14ac:dyDescent="0.2">
      <c r="Q258" s="1"/>
      <c r="R258" s="1"/>
      <c r="S258" s="1"/>
    </row>
    <row r="259" spans="17:19" x14ac:dyDescent="0.2">
      <c r="Q259" s="1"/>
      <c r="R259" s="1"/>
      <c r="S259" s="1"/>
    </row>
    <row r="260" spans="17:19" x14ac:dyDescent="0.2">
      <c r="Q260" s="1"/>
      <c r="R260" s="1"/>
      <c r="S260" s="1"/>
    </row>
    <row r="261" spans="17:19" x14ac:dyDescent="0.2">
      <c r="Q261" s="1"/>
      <c r="R261" s="1"/>
      <c r="S261" s="1"/>
    </row>
    <row r="262" spans="17:19" x14ac:dyDescent="0.2">
      <c r="Q262" s="1"/>
      <c r="R262" s="1"/>
      <c r="S262" s="1"/>
    </row>
    <row r="263" spans="17:19" x14ac:dyDescent="0.2">
      <c r="Q263" s="1"/>
      <c r="R263" s="1"/>
      <c r="S263" s="1"/>
    </row>
    <row r="264" spans="17:19" x14ac:dyDescent="0.2">
      <c r="Q264" s="1"/>
      <c r="R264" s="1"/>
      <c r="S264" s="1"/>
    </row>
    <row r="265" spans="17:19" x14ac:dyDescent="0.2">
      <c r="Q265" s="1"/>
      <c r="R265" s="1"/>
      <c r="S265" s="1"/>
    </row>
    <row r="266" spans="17:19" x14ac:dyDescent="0.2">
      <c r="Q266" s="1"/>
      <c r="R266" s="1"/>
      <c r="S266" s="1"/>
    </row>
    <row r="267" spans="17:19" x14ac:dyDescent="0.2">
      <c r="Q267" s="1"/>
      <c r="R267" s="1"/>
      <c r="S267" s="1"/>
    </row>
    <row r="268" spans="17:19" x14ac:dyDescent="0.2">
      <c r="Q268" s="1"/>
      <c r="R268" s="1"/>
      <c r="S268" s="1"/>
    </row>
    <row r="269" spans="17:19" x14ac:dyDescent="0.2">
      <c r="Q269" s="1"/>
      <c r="R269" s="1"/>
      <c r="S269" s="1"/>
    </row>
    <row r="270" spans="17:19" x14ac:dyDescent="0.2">
      <c r="Q270" s="1"/>
      <c r="R270" s="1"/>
      <c r="S270" s="1"/>
    </row>
    <row r="271" spans="17:19" x14ac:dyDescent="0.2">
      <c r="Q271" s="1"/>
      <c r="R271" s="1"/>
      <c r="S271" s="1"/>
    </row>
    <row r="272" spans="17:19" x14ac:dyDescent="0.2">
      <c r="Q272" s="1"/>
      <c r="R272" s="1"/>
      <c r="S272" s="1"/>
    </row>
    <row r="273" spans="17:19" x14ac:dyDescent="0.2">
      <c r="Q273" s="1"/>
      <c r="R273" s="1"/>
      <c r="S273" s="1"/>
    </row>
    <row r="274" spans="17:19" x14ac:dyDescent="0.2">
      <c r="Q274" s="1"/>
      <c r="R274" s="1"/>
      <c r="S274" s="1"/>
    </row>
    <row r="275" spans="17:19" x14ac:dyDescent="0.2">
      <c r="Q275" s="1"/>
      <c r="R275" s="1"/>
      <c r="S275" s="1"/>
    </row>
    <row r="276" spans="17:19" x14ac:dyDescent="0.2">
      <c r="Q276" s="1"/>
      <c r="R276" s="1"/>
      <c r="S276" s="1"/>
    </row>
    <row r="277" spans="17:19" x14ac:dyDescent="0.2">
      <c r="Q277" s="1"/>
      <c r="R277" s="1"/>
      <c r="S277" s="1"/>
    </row>
    <row r="278" spans="17:19" x14ac:dyDescent="0.2">
      <c r="Q278" s="1"/>
      <c r="R278" s="1"/>
      <c r="S278" s="1"/>
    </row>
    <row r="279" spans="17:19" x14ac:dyDescent="0.2">
      <c r="Q279" s="1"/>
      <c r="R279" s="1"/>
      <c r="S279" s="1"/>
    </row>
    <row r="280" spans="17:19" x14ac:dyDescent="0.2">
      <c r="Q280" s="1"/>
      <c r="R280" s="1"/>
      <c r="S280" s="1"/>
    </row>
    <row r="281" spans="17:19" x14ac:dyDescent="0.2">
      <c r="Q281" s="1"/>
      <c r="R281" s="1"/>
      <c r="S281" s="1"/>
    </row>
    <row r="282" spans="17:19" x14ac:dyDescent="0.2">
      <c r="Q282" s="1"/>
      <c r="R282" s="1"/>
      <c r="S282" s="1"/>
    </row>
    <row r="283" spans="17:19" x14ac:dyDescent="0.2">
      <c r="Q283" s="1"/>
      <c r="R283" s="1"/>
      <c r="S283" s="1"/>
    </row>
    <row r="284" spans="17:19" x14ac:dyDescent="0.2">
      <c r="Q284" s="1"/>
      <c r="R284" s="1"/>
      <c r="S284" s="1"/>
    </row>
    <row r="285" spans="17:19" x14ac:dyDescent="0.2">
      <c r="Q285" s="1"/>
      <c r="R285" s="1"/>
      <c r="S285" s="1"/>
    </row>
    <row r="286" spans="17:19" x14ac:dyDescent="0.2">
      <c r="Q286" s="1"/>
      <c r="R286" s="1"/>
      <c r="S286" s="1"/>
    </row>
    <row r="287" spans="17:19" x14ac:dyDescent="0.2">
      <c r="Q287" s="1"/>
      <c r="R287" s="1"/>
      <c r="S287" s="1"/>
    </row>
    <row r="288" spans="17:19" x14ac:dyDescent="0.2">
      <c r="Q288" s="1"/>
      <c r="R288" s="1"/>
      <c r="S288" s="1"/>
    </row>
    <row r="289" spans="17:19" x14ac:dyDescent="0.2">
      <c r="Q289" s="1"/>
      <c r="R289" s="1"/>
      <c r="S289" s="1"/>
    </row>
    <row r="290" spans="17:19" x14ac:dyDescent="0.2">
      <c r="Q290" s="1"/>
      <c r="R290" s="1"/>
      <c r="S290" s="1"/>
    </row>
    <row r="291" spans="17:19" x14ac:dyDescent="0.2">
      <c r="Q291" s="1"/>
      <c r="R291" s="1"/>
      <c r="S291" s="1"/>
    </row>
    <row r="292" spans="17:19" x14ac:dyDescent="0.2">
      <c r="Q292" s="1"/>
      <c r="R292" s="1"/>
      <c r="S292" s="1"/>
    </row>
    <row r="293" spans="17:19" x14ac:dyDescent="0.2">
      <c r="Q293" s="1"/>
      <c r="R293" s="1"/>
      <c r="S293" s="1"/>
    </row>
    <row r="294" spans="17:19" x14ac:dyDescent="0.2">
      <c r="Q294" s="1"/>
      <c r="R294" s="1"/>
      <c r="S294" s="1"/>
    </row>
    <row r="295" spans="17:19" x14ac:dyDescent="0.2">
      <c r="Q295" s="1"/>
      <c r="R295" s="1"/>
      <c r="S295" s="1"/>
    </row>
    <row r="296" spans="17:19" x14ac:dyDescent="0.2">
      <c r="Q296" s="1"/>
      <c r="R296" s="1"/>
      <c r="S296" s="1"/>
    </row>
    <row r="297" spans="17:19" x14ac:dyDescent="0.2">
      <c r="Q297" s="1"/>
      <c r="R297" s="1"/>
      <c r="S297" s="1"/>
    </row>
    <row r="298" spans="17:19" x14ac:dyDescent="0.2">
      <c r="Q298" s="1"/>
      <c r="R298" s="1"/>
      <c r="S298" s="1"/>
    </row>
    <row r="299" spans="17:19" x14ac:dyDescent="0.2">
      <c r="Q299" s="1"/>
      <c r="R299" s="1"/>
      <c r="S299" s="1"/>
    </row>
    <row r="300" spans="17:19" x14ac:dyDescent="0.2">
      <c r="Q300" s="1"/>
      <c r="R300" s="1"/>
      <c r="S300" s="1"/>
    </row>
    <row r="301" spans="17:19" x14ac:dyDescent="0.2">
      <c r="Q301" s="1"/>
      <c r="R301" s="1"/>
      <c r="S301" s="1"/>
    </row>
    <row r="302" spans="17:19" x14ac:dyDescent="0.2">
      <c r="Q302" s="1"/>
      <c r="R302" s="1"/>
      <c r="S302" s="1"/>
    </row>
    <row r="303" spans="17:19" x14ac:dyDescent="0.2">
      <c r="Q303" s="1"/>
      <c r="R303" s="1"/>
      <c r="S303" s="1"/>
    </row>
    <row r="304" spans="17:19" x14ac:dyDescent="0.2">
      <c r="Q304" s="1"/>
      <c r="R304" s="1"/>
      <c r="S304" s="1"/>
    </row>
    <row r="305" spans="17:19" x14ac:dyDescent="0.2">
      <c r="Q305" s="1"/>
      <c r="R305" s="1"/>
      <c r="S305" s="1"/>
    </row>
    <row r="306" spans="17:19" x14ac:dyDescent="0.2">
      <c r="Q306" s="1"/>
      <c r="R306" s="1"/>
      <c r="S306" s="1"/>
    </row>
    <row r="307" spans="17:19" x14ac:dyDescent="0.2">
      <c r="Q307" s="1"/>
      <c r="R307" s="1"/>
      <c r="S307" s="1"/>
    </row>
    <row r="308" spans="17:19" x14ac:dyDescent="0.2">
      <c r="Q308" s="1"/>
      <c r="R308" s="1"/>
      <c r="S308" s="1"/>
    </row>
    <row r="309" spans="17:19" x14ac:dyDescent="0.2">
      <c r="Q309" s="1"/>
      <c r="R309" s="1"/>
      <c r="S309" s="1"/>
    </row>
    <row r="310" spans="17:19" x14ac:dyDescent="0.2">
      <c r="Q310" s="1"/>
      <c r="R310" s="1"/>
      <c r="S310" s="1"/>
    </row>
    <row r="311" spans="17:19" x14ac:dyDescent="0.2">
      <c r="Q311" s="1"/>
      <c r="R311" s="1"/>
      <c r="S311" s="1"/>
    </row>
    <row r="312" spans="17:19" x14ac:dyDescent="0.2">
      <c r="Q312" s="1"/>
      <c r="R312" s="1"/>
      <c r="S312" s="1"/>
    </row>
    <row r="313" spans="17:19" x14ac:dyDescent="0.2">
      <c r="Q313" s="1"/>
      <c r="R313" s="1"/>
      <c r="S313" s="1"/>
    </row>
    <row r="314" spans="17:19" x14ac:dyDescent="0.2">
      <c r="Q314" s="1"/>
      <c r="R314" s="1"/>
      <c r="S314" s="1"/>
    </row>
    <row r="315" spans="17:19" x14ac:dyDescent="0.2">
      <c r="Q315" s="1"/>
      <c r="R315" s="1"/>
      <c r="S315" s="1"/>
    </row>
    <row r="316" spans="17:19" x14ac:dyDescent="0.2">
      <c r="Q316" s="1"/>
      <c r="R316" s="1"/>
      <c r="S316" s="1"/>
    </row>
    <row r="317" spans="17:19" x14ac:dyDescent="0.2">
      <c r="Q317" s="1"/>
      <c r="R317" s="1"/>
      <c r="S317" s="1"/>
    </row>
    <row r="318" spans="17:19" x14ac:dyDescent="0.2">
      <c r="Q318" s="1"/>
      <c r="R318" s="1"/>
      <c r="S318" s="1"/>
    </row>
    <row r="319" spans="17:19" x14ac:dyDescent="0.2">
      <c r="Q319" s="1"/>
      <c r="R319" s="1"/>
      <c r="S319" s="1"/>
    </row>
    <row r="320" spans="17:19" x14ac:dyDescent="0.2">
      <c r="Q320" s="1"/>
      <c r="R320" s="1"/>
      <c r="S320" s="1"/>
    </row>
    <row r="321" spans="17:19" x14ac:dyDescent="0.2">
      <c r="Q321" s="1"/>
      <c r="R321" s="1"/>
      <c r="S321" s="1"/>
    </row>
    <row r="322" spans="17:19" x14ac:dyDescent="0.2">
      <c r="Q322" s="1"/>
      <c r="R322" s="1"/>
      <c r="S322" s="1"/>
    </row>
    <row r="323" spans="17:19" x14ac:dyDescent="0.2">
      <c r="Q323" s="1"/>
      <c r="R323" s="1"/>
      <c r="S323" s="1"/>
    </row>
    <row r="324" spans="17:19" x14ac:dyDescent="0.2">
      <c r="Q324" s="1"/>
      <c r="R324" s="1"/>
      <c r="S324" s="1"/>
    </row>
    <row r="325" spans="17:19" x14ac:dyDescent="0.2">
      <c r="Q325" s="1"/>
      <c r="R325" s="1"/>
      <c r="S325" s="1"/>
    </row>
    <row r="326" spans="17:19" x14ac:dyDescent="0.2">
      <c r="Q326" s="1"/>
      <c r="R326" s="1"/>
      <c r="S326" s="1"/>
    </row>
    <row r="327" spans="17:19" x14ac:dyDescent="0.2">
      <c r="Q327" s="1"/>
      <c r="R327" s="1"/>
      <c r="S327" s="1"/>
    </row>
    <row r="328" spans="17:19" x14ac:dyDescent="0.2">
      <c r="Q328" s="1"/>
      <c r="R328" s="1"/>
      <c r="S328" s="1"/>
    </row>
    <row r="329" spans="17:19" x14ac:dyDescent="0.2">
      <c r="Q329" s="1"/>
      <c r="R329" s="1"/>
      <c r="S329" s="1"/>
    </row>
    <row r="330" spans="17:19" x14ac:dyDescent="0.2">
      <c r="Q330" s="1"/>
      <c r="R330" s="1"/>
      <c r="S330" s="1"/>
    </row>
    <row r="331" spans="17:19" x14ac:dyDescent="0.2">
      <c r="Q331" s="1"/>
      <c r="R331" s="1"/>
      <c r="S331" s="1"/>
    </row>
    <row r="332" spans="17:19" x14ac:dyDescent="0.2">
      <c r="Q332" s="1"/>
      <c r="R332" s="1"/>
      <c r="S332" s="1"/>
    </row>
    <row r="333" spans="17:19" x14ac:dyDescent="0.2">
      <c r="Q333" s="1"/>
      <c r="R333" s="1"/>
      <c r="S333" s="1"/>
    </row>
    <row r="334" spans="17:19" x14ac:dyDescent="0.2">
      <c r="Q334" s="1"/>
      <c r="R334" s="1"/>
      <c r="S334" s="1"/>
    </row>
    <row r="335" spans="17:19" x14ac:dyDescent="0.2">
      <c r="Q335" s="1"/>
      <c r="R335" s="1"/>
      <c r="S335" s="1"/>
    </row>
    <row r="336" spans="17:19" x14ac:dyDescent="0.2">
      <c r="Q336" s="1"/>
      <c r="R336" s="1"/>
      <c r="S336" s="1"/>
    </row>
    <row r="337" spans="17:19" x14ac:dyDescent="0.2">
      <c r="Q337" s="1"/>
      <c r="R337" s="1"/>
      <c r="S337" s="1"/>
    </row>
    <row r="338" spans="17:19" x14ac:dyDescent="0.2">
      <c r="Q338" s="1"/>
      <c r="R338" s="1"/>
      <c r="S338" s="1"/>
    </row>
    <row r="339" spans="17:19" x14ac:dyDescent="0.2">
      <c r="Q339" s="1"/>
      <c r="R339" s="1"/>
      <c r="S339" s="1"/>
    </row>
    <row r="340" spans="17:19" x14ac:dyDescent="0.2">
      <c r="Q340" s="1"/>
      <c r="R340" s="1"/>
      <c r="S340" s="1"/>
    </row>
    <row r="341" spans="17:19" x14ac:dyDescent="0.2">
      <c r="Q341" s="1"/>
      <c r="R341" s="1"/>
      <c r="S341" s="1"/>
    </row>
    <row r="342" spans="17:19" x14ac:dyDescent="0.2">
      <c r="Q342" s="1"/>
      <c r="R342" s="1"/>
      <c r="S342" s="1"/>
    </row>
    <row r="343" spans="17:19" x14ac:dyDescent="0.2">
      <c r="Q343" s="1"/>
      <c r="R343" s="1"/>
      <c r="S343" s="1"/>
    </row>
    <row r="344" spans="17:19" x14ac:dyDescent="0.2">
      <c r="Q344" s="1"/>
      <c r="R344" s="1"/>
      <c r="S344" s="1"/>
    </row>
    <row r="345" spans="17:19" x14ac:dyDescent="0.2">
      <c r="Q345" s="1"/>
      <c r="R345" s="1"/>
      <c r="S345" s="1"/>
    </row>
    <row r="346" spans="17:19" x14ac:dyDescent="0.2">
      <c r="Q346" s="1"/>
      <c r="R346" s="1"/>
      <c r="S346" s="1"/>
    </row>
    <row r="347" spans="17:19" x14ac:dyDescent="0.2">
      <c r="Q347" s="1"/>
      <c r="R347" s="1"/>
      <c r="S347" s="1"/>
    </row>
    <row r="348" spans="17:19" x14ac:dyDescent="0.2">
      <c r="Q348" s="1"/>
      <c r="R348" s="1"/>
      <c r="S348" s="1"/>
    </row>
    <row r="349" spans="17:19" x14ac:dyDescent="0.2">
      <c r="Q349" s="1"/>
      <c r="R349" s="1"/>
      <c r="S349" s="1"/>
    </row>
    <row r="350" spans="17:19" x14ac:dyDescent="0.2">
      <c r="Q350" s="1"/>
      <c r="R350" s="1"/>
      <c r="S350" s="1"/>
    </row>
    <row r="351" spans="17:19" x14ac:dyDescent="0.2">
      <c r="Q351" s="1"/>
      <c r="R351" s="1"/>
      <c r="S351" s="1"/>
    </row>
    <row r="352" spans="17:19" x14ac:dyDescent="0.2">
      <c r="Q352" s="1"/>
      <c r="R352" s="1"/>
      <c r="S352" s="1"/>
    </row>
    <row r="353" spans="17:19" x14ac:dyDescent="0.2">
      <c r="Q353" s="1"/>
      <c r="R353" s="1"/>
      <c r="S353" s="1"/>
    </row>
    <row r="354" spans="17:19" x14ac:dyDescent="0.2">
      <c r="Q354" s="1"/>
      <c r="R354" s="1"/>
      <c r="S354" s="1"/>
    </row>
    <row r="355" spans="17:19" x14ac:dyDescent="0.2">
      <c r="Q355" s="1"/>
      <c r="R355" s="1"/>
      <c r="S355" s="1"/>
    </row>
    <row r="356" spans="17:19" x14ac:dyDescent="0.2">
      <c r="Q356" s="1"/>
      <c r="R356" s="1"/>
      <c r="S356" s="1"/>
    </row>
    <row r="357" spans="17:19" x14ac:dyDescent="0.2">
      <c r="Q357" s="1"/>
      <c r="R357" s="1"/>
      <c r="S357" s="1"/>
    </row>
    <row r="358" spans="17:19" x14ac:dyDescent="0.2">
      <c r="Q358" s="1"/>
      <c r="R358" s="1"/>
      <c r="S358" s="1"/>
    </row>
    <row r="359" spans="17:19" x14ac:dyDescent="0.2">
      <c r="Q359" s="1"/>
      <c r="R359" s="1"/>
      <c r="S359" s="1"/>
    </row>
    <row r="360" spans="17:19" x14ac:dyDescent="0.2">
      <c r="Q360" s="1"/>
      <c r="R360" s="1"/>
      <c r="S360" s="1"/>
    </row>
    <row r="361" spans="17:19" x14ac:dyDescent="0.2">
      <c r="Q361" s="1"/>
      <c r="R361" s="1"/>
      <c r="S361" s="1"/>
    </row>
    <row r="362" spans="17:19" x14ac:dyDescent="0.2">
      <c r="Q362" s="1"/>
      <c r="R362" s="1"/>
      <c r="S362" s="1"/>
    </row>
    <row r="363" spans="17:19" x14ac:dyDescent="0.2">
      <c r="Q363" s="1"/>
      <c r="R363" s="1"/>
      <c r="S363" s="1"/>
    </row>
    <row r="364" spans="17:19" x14ac:dyDescent="0.2">
      <c r="Q364" s="1"/>
      <c r="R364" s="1"/>
      <c r="S364" s="1"/>
    </row>
    <row r="365" spans="17:19" x14ac:dyDescent="0.2">
      <c r="Q365" s="1"/>
      <c r="R365" s="1"/>
      <c r="S365" s="1"/>
    </row>
    <row r="366" spans="17:19" x14ac:dyDescent="0.2">
      <c r="Q366" s="1"/>
      <c r="R366" s="1"/>
      <c r="S366" s="1"/>
    </row>
    <row r="367" spans="17:19" x14ac:dyDescent="0.2">
      <c r="Q367" s="1"/>
      <c r="R367" s="1"/>
      <c r="S367" s="1"/>
    </row>
    <row r="368" spans="17:19" x14ac:dyDescent="0.2">
      <c r="Q368" s="1"/>
      <c r="R368" s="1"/>
      <c r="S368" s="1"/>
    </row>
    <row r="369" spans="17:19" x14ac:dyDescent="0.2">
      <c r="Q369" s="1"/>
      <c r="R369" s="1"/>
      <c r="S369" s="1"/>
    </row>
    <row r="370" spans="17:19" x14ac:dyDescent="0.2">
      <c r="Q370" s="1"/>
      <c r="R370" s="1"/>
      <c r="S370" s="1"/>
    </row>
    <row r="371" spans="17:19" x14ac:dyDescent="0.2">
      <c r="Q371" s="1"/>
      <c r="R371" s="1"/>
      <c r="S371" s="1"/>
    </row>
    <row r="372" spans="17:19" x14ac:dyDescent="0.2">
      <c r="Q372" s="1"/>
      <c r="R372" s="1"/>
      <c r="S372" s="1"/>
    </row>
    <row r="373" spans="17:19" x14ac:dyDescent="0.2">
      <c r="Q373" s="1"/>
      <c r="R373" s="1"/>
      <c r="S373" s="1"/>
    </row>
    <row r="374" spans="17:19" x14ac:dyDescent="0.2">
      <c r="Q374" s="1"/>
      <c r="R374" s="1"/>
      <c r="S374" s="1"/>
    </row>
    <row r="375" spans="17:19" x14ac:dyDescent="0.2">
      <c r="Q375" s="1"/>
      <c r="R375" s="1"/>
      <c r="S375" s="1"/>
    </row>
    <row r="376" spans="17:19" x14ac:dyDescent="0.2">
      <c r="Q376" s="1"/>
      <c r="R376" s="1"/>
      <c r="S376" s="1"/>
    </row>
    <row r="377" spans="17:19" x14ac:dyDescent="0.2">
      <c r="Q377" s="1"/>
      <c r="R377" s="1"/>
      <c r="S377" s="1"/>
    </row>
    <row r="378" spans="17:19" x14ac:dyDescent="0.2">
      <c r="Q378" s="1"/>
      <c r="R378" s="1"/>
      <c r="S378" s="1"/>
    </row>
    <row r="379" spans="17:19" x14ac:dyDescent="0.2">
      <c r="Q379" s="1"/>
      <c r="R379" s="1"/>
      <c r="S379" s="1"/>
    </row>
    <row r="380" spans="17:19" x14ac:dyDescent="0.2">
      <c r="Q380" s="1"/>
      <c r="R380" s="1"/>
      <c r="S380" s="1"/>
    </row>
    <row r="381" spans="17:19" x14ac:dyDescent="0.2">
      <c r="Q381" s="1"/>
      <c r="R381" s="1"/>
      <c r="S381" s="1"/>
    </row>
    <row r="382" spans="17:19" x14ac:dyDescent="0.2">
      <c r="Q382" s="1"/>
      <c r="R382" s="1"/>
      <c r="S382" s="1"/>
    </row>
    <row r="383" spans="17:19" x14ac:dyDescent="0.2">
      <c r="Q383" s="1"/>
      <c r="R383" s="1"/>
      <c r="S383" s="1"/>
    </row>
    <row r="384" spans="17:19" x14ac:dyDescent="0.2">
      <c r="Q384" s="1"/>
      <c r="R384" s="1"/>
      <c r="S384" s="1"/>
    </row>
    <row r="385" spans="17:19" x14ac:dyDescent="0.2">
      <c r="Q385" s="1"/>
      <c r="R385" s="1"/>
      <c r="S385" s="1"/>
    </row>
    <row r="386" spans="17:19" x14ac:dyDescent="0.2">
      <c r="Q386" s="1"/>
      <c r="R386" s="1"/>
      <c r="S386" s="1"/>
    </row>
    <row r="387" spans="17:19" x14ac:dyDescent="0.2">
      <c r="Q387" s="1"/>
      <c r="R387" s="1"/>
      <c r="S387" s="1"/>
    </row>
    <row r="388" spans="17:19" x14ac:dyDescent="0.2">
      <c r="Q388" s="1"/>
      <c r="R388" s="1"/>
      <c r="S388" s="1"/>
    </row>
    <row r="389" spans="17:19" x14ac:dyDescent="0.2">
      <c r="Q389" s="1"/>
      <c r="R389" s="1"/>
      <c r="S389" s="1"/>
    </row>
    <row r="390" spans="17:19" x14ac:dyDescent="0.2">
      <c r="Q390" s="1"/>
      <c r="R390" s="1"/>
      <c r="S390" s="1"/>
    </row>
    <row r="391" spans="17:19" x14ac:dyDescent="0.2">
      <c r="Q391" s="1"/>
      <c r="R391" s="1"/>
      <c r="S391" s="1"/>
    </row>
    <row r="392" spans="17:19" x14ac:dyDescent="0.2">
      <c r="Q392" s="1"/>
      <c r="R392" s="1"/>
      <c r="S392" s="1"/>
    </row>
    <row r="393" spans="17:19" x14ac:dyDescent="0.2">
      <c r="Q393" s="1"/>
      <c r="R393" s="1"/>
      <c r="S393" s="1"/>
    </row>
    <row r="394" spans="17:19" x14ac:dyDescent="0.2">
      <c r="Q394" s="1"/>
      <c r="R394" s="1"/>
      <c r="S394" s="1"/>
    </row>
    <row r="395" spans="17:19" x14ac:dyDescent="0.2">
      <c r="Q395" s="1"/>
      <c r="R395" s="1"/>
      <c r="S395" s="1"/>
    </row>
    <row r="396" spans="17:19" x14ac:dyDescent="0.2">
      <c r="Q396" s="1"/>
      <c r="R396" s="1"/>
      <c r="S396" s="1"/>
    </row>
    <row r="397" spans="17:19" x14ac:dyDescent="0.2">
      <c r="Q397" s="1"/>
      <c r="R397" s="1"/>
      <c r="S397" s="1"/>
    </row>
    <row r="398" spans="17:19" x14ac:dyDescent="0.2">
      <c r="Q398" s="1"/>
      <c r="R398" s="1"/>
      <c r="S398" s="1"/>
    </row>
    <row r="399" spans="17:19" x14ac:dyDescent="0.2">
      <c r="Q399" s="1"/>
      <c r="R399" s="1"/>
      <c r="S399" s="1"/>
    </row>
    <row r="400" spans="17:19" x14ac:dyDescent="0.2">
      <c r="Q400" s="1"/>
      <c r="R400" s="1"/>
      <c r="S400" s="1"/>
    </row>
    <row r="401" spans="17:19" x14ac:dyDescent="0.2">
      <c r="Q401" s="1"/>
      <c r="R401" s="1"/>
      <c r="S401" s="1"/>
    </row>
    <row r="402" spans="17:19" x14ac:dyDescent="0.2">
      <c r="Q402" s="1"/>
      <c r="R402" s="1"/>
      <c r="S402" s="1"/>
    </row>
    <row r="403" spans="17:19" x14ac:dyDescent="0.2">
      <c r="Q403" s="1"/>
      <c r="R403" s="1"/>
      <c r="S403" s="1"/>
    </row>
    <row r="404" spans="17:19" x14ac:dyDescent="0.2">
      <c r="Q404" s="1"/>
      <c r="R404" s="1"/>
      <c r="S404" s="1"/>
    </row>
    <row r="405" spans="17:19" x14ac:dyDescent="0.2">
      <c r="Q405" s="1"/>
      <c r="R405" s="1"/>
      <c r="S405" s="1"/>
    </row>
    <row r="406" spans="17:19" x14ac:dyDescent="0.2">
      <c r="Q406" s="1"/>
      <c r="R406" s="1"/>
      <c r="S406" s="1"/>
    </row>
    <row r="407" spans="17:19" x14ac:dyDescent="0.2">
      <c r="Q407" s="1"/>
      <c r="R407" s="1"/>
      <c r="S407" s="1"/>
    </row>
    <row r="408" spans="17:19" x14ac:dyDescent="0.2">
      <c r="Q408" s="1"/>
      <c r="R408" s="1"/>
      <c r="S408" s="1"/>
    </row>
    <row r="409" spans="17:19" x14ac:dyDescent="0.2">
      <c r="Q409" s="1"/>
      <c r="R409" s="1"/>
      <c r="S409" s="1"/>
    </row>
    <row r="410" spans="17:19" x14ac:dyDescent="0.2">
      <c r="Q410" s="1"/>
      <c r="R410" s="1"/>
      <c r="S410" s="1"/>
    </row>
    <row r="411" spans="17:19" x14ac:dyDescent="0.2">
      <c r="Q411" s="1"/>
      <c r="R411" s="1"/>
      <c r="S411" s="1"/>
    </row>
    <row r="412" spans="17:19" x14ac:dyDescent="0.2">
      <c r="Q412" s="1"/>
      <c r="R412" s="1"/>
      <c r="S412" s="1"/>
    </row>
    <row r="413" spans="17:19" x14ac:dyDescent="0.2">
      <c r="Q413" s="1"/>
      <c r="R413" s="1"/>
      <c r="S413" s="1"/>
    </row>
    <row r="414" spans="17:19" x14ac:dyDescent="0.2">
      <c r="Q414" s="1"/>
      <c r="R414" s="1"/>
      <c r="S414" s="1"/>
    </row>
    <row r="415" spans="17:19" x14ac:dyDescent="0.2">
      <c r="Q415" s="1"/>
      <c r="R415" s="1"/>
      <c r="S415" s="1"/>
    </row>
    <row r="416" spans="17:19" x14ac:dyDescent="0.2">
      <c r="Q416" s="1"/>
      <c r="R416" s="1"/>
      <c r="S416" s="1"/>
    </row>
    <row r="417" spans="17:19" x14ac:dyDescent="0.2">
      <c r="Q417" s="1"/>
      <c r="R417" s="1"/>
      <c r="S417" s="1"/>
    </row>
    <row r="418" spans="17:19" x14ac:dyDescent="0.2">
      <c r="Q418" s="1"/>
      <c r="R418" s="1"/>
      <c r="S418" s="1"/>
    </row>
    <row r="419" spans="17:19" x14ac:dyDescent="0.2">
      <c r="Q419" s="1"/>
      <c r="R419" s="1"/>
      <c r="S419" s="1"/>
    </row>
    <row r="420" spans="17:19" x14ac:dyDescent="0.2">
      <c r="Q420" s="1"/>
      <c r="R420" s="1"/>
      <c r="S420" s="1"/>
    </row>
    <row r="421" spans="17:19" x14ac:dyDescent="0.2">
      <c r="Q421" s="1"/>
      <c r="R421" s="1"/>
      <c r="S421" s="1"/>
    </row>
    <row r="422" spans="17:19" x14ac:dyDescent="0.2">
      <c r="Q422" s="1"/>
      <c r="R422" s="1"/>
      <c r="S422" s="1"/>
    </row>
    <row r="423" spans="17:19" x14ac:dyDescent="0.2">
      <c r="Q423" s="1"/>
      <c r="R423" s="1"/>
      <c r="S423" s="1"/>
    </row>
    <row r="424" spans="17:19" x14ac:dyDescent="0.2">
      <c r="Q424" s="1"/>
      <c r="R424" s="1"/>
      <c r="S424" s="1"/>
    </row>
    <row r="425" spans="17:19" x14ac:dyDescent="0.2">
      <c r="Q425" s="1"/>
      <c r="R425" s="1"/>
      <c r="S425" s="1"/>
    </row>
    <row r="426" spans="17:19" x14ac:dyDescent="0.2">
      <c r="Q426" s="1"/>
      <c r="R426" s="1"/>
      <c r="S426" s="1"/>
    </row>
    <row r="427" spans="17:19" x14ac:dyDescent="0.2">
      <c r="Q427" s="1"/>
      <c r="R427" s="1"/>
      <c r="S427" s="1"/>
    </row>
    <row r="428" spans="17:19" x14ac:dyDescent="0.2">
      <c r="Q428" s="1"/>
      <c r="R428" s="1"/>
      <c r="S428" s="1"/>
    </row>
    <row r="429" spans="17:19" x14ac:dyDescent="0.2">
      <c r="Q429" s="1"/>
      <c r="R429" s="1"/>
      <c r="S429" s="1"/>
    </row>
    <row r="430" spans="17:19" x14ac:dyDescent="0.2">
      <c r="Q430" s="1"/>
      <c r="R430" s="1"/>
      <c r="S430" s="1"/>
    </row>
    <row r="431" spans="17:19" x14ac:dyDescent="0.2">
      <c r="Q431" s="1"/>
      <c r="R431" s="1"/>
      <c r="S431" s="1"/>
    </row>
    <row r="432" spans="17:19" x14ac:dyDescent="0.2">
      <c r="Q432" s="1"/>
      <c r="R432" s="1"/>
      <c r="S432" s="1"/>
    </row>
    <row r="433" spans="17:19" x14ac:dyDescent="0.2">
      <c r="Q433" s="1"/>
      <c r="R433" s="1"/>
      <c r="S433" s="1"/>
    </row>
    <row r="434" spans="17:19" x14ac:dyDescent="0.2">
      <c r="Q434" s="1"/>
      <c r="R434" s="1"/>
      <c r="S434" s="1"/>
    </row>
    <row r="435" spans="17:19" x14ac:dyDescent="0.2">
      <c r="Q435" s="1"/>
      <c r="R435" s="1"/>
      <c r="S435" s="1"/>
    </row>
    <row r="436" spans="17:19" x14ac:dyDescent="0.2">
      <c r="Q436" s="1"/>
      <c r="R436" s="1"/>
      <c r="S436" s="1"/>
    </row>
    <row r="437" spans="17:19" x14ac:dyDescent="0.2">
      <c r="Q437" s="1"/>
      <c r="R437" s="1"/>
      <c r="S437" s="1"/>
    </row>
    <row r="438" spans="17:19" x14ac:dyDescent="0.2">
      <c r="Q438" s="1"/>
      <c r="R438" s="1"/>
      <c r="S438" s="1"/>
    </row>
    <row r="439" spans="17:19" x14ac:dyDescent="0.2">
      <c r="Q439" s="1"/>
      <c r="R439" s="1"/>
      <c r="S439" s="1"/>
    </row>
    <row r="440" spans="17:19" x14ac:dyDescent="0.2">
      <c r="Q440" s="1"/>
      <c r="R440" s="1"/>
      <c r="S440" s="1"/>
    </row>
    <row r="441" spans="17:19" x14ac:dyDescent="0.2">
      <c r="Q441" s="1"/>
      <c r="R441" s="1"/>
      <c r="S441" s="1"/>
    </row>
    <row r="442" spans="17:19" x14ac:dyDescent="0.2">
      <c r="Q442" s="1"/>
      <c r="R442" s="1"/>
      <c r="S442" s="1"/>
    </row>
    <row r="443" spans="17:19" x14ac:dyDescent="0.2">
      <c r="Q443" s="1"/>
      <c r="R443" s="1"/>
      <c r="S443" s="1"/>
    </row>
    <row r="444" spans="17:19" x14ac:dyDescent="0.2">
      <c r="Q444" s="1"/>
      <c r="R444" s="1"/>
      <c r="S444" s="1"/>
    </row>
    <row r="445" spans="17:19" x14ac:dyDescent="0.2">
      <c r="Q445" s="1"/>
      <c r="R445" s="1"/>
      <c r="S445" s="1"/>
    </row>
    <row r="446" spans="17:19" x14ac:dyDescent="0.2">
      <c r="Q446" s="1"/>
      <c r="R446" s="1"/>
      <c r="S446" s="1"/>
    </row>
    <row r="447" spans="17:19" x14ac:dyDescent="0.2">
      <c r="Q447" s="1"/>
      <c r="R447" s="1"/>
      <c r="S447" s="1"/>
    </row>
    <row r="448" spans="17:19" x14ac:dyDescent="0.2">
      <c r="Q448" s="1"/>
      <c r="R448" s="1"/>
      <c r="S448" s="1"/>
    </row>
    <row r="449" spans="17:19" x14ac:dyDescent="0.2">
      <c r="Q449" s="1"/>
      <c r="R449" s="1"/>
      <c r="S449" s="1"/>
    </row>
    <row r="450" spans="17:19" x14ac:dyDescent="0.2">
      <c r="Q450" s="1"/>
      <c r="R450" s="1"/>
      <c r="S450" s="1"/>
    </row>
    <row r="451" spans="17:19" x14ac:dyDescent="0.2">
      <c r="Q451" s="1"/>
      <c r="R451" s="1"/>
      <c r="S451" s="1"/>
    </row>
    <row r="452" spans="17:19" x14ac:dyDescent="0.2">
      <c r="Q452" s="1"/>
      <c r="R452" s="1"/>
      <c r="S452" s="1"/>
    </row>
    <row r="453" spans="17:19" x14ac:dyDescent="0.2">
      <c r="Q453" s="1"/>
      <c r="R453" s="1"/>
      <c r="S453" s="1"/>
    </row>
    <row r="454" spans="17:19" x14ac:dyDescent="0.2">
      <c r="Q454" s="1"/>
      <c r="R454" s="1"/>
      <c r="S454" s="1"/>
    </row>
    <row r="455" spans="17:19" x14ac:dyDescent="0.2">
      <c r="Q455" s="1"/>
      <c r="R455" s="1"/>
      <c r="S455" s="1"/>
    </row>
    <row r="456" spans="17:19" x14ac:dyDescent="0.2">
      <c r="Q456" s="1"/>
      <c r="R456" s="1"/>
      <c r="S456" s="1"/>
    </row>
    <row r="457" spans="17:19" x14ac:dyDescent="0.2">
      <c r="Q457" s="1"/>
      <c r="R457" s="1"/>
      <c r="S457" s="1"/>
    </row>
    <row r="458" spans="17:19" x14ac:dyDescent="0.2">
      <c r="Q458" s="1"/>
      <c r="R458" s="1"/>
      <c r="S458" s="1"/>
    </row>
    <row r="459" spans="17:19" x14ac:dyDescent="0.2">
      <c r="Q459" s="1"/>
      <c r="R459" s="1"/>
      <c r="S459" s="1"/>
    </row>
    <row r="460" spans="17:19" x14ac:dyDescent="0.2">
      <c r="Q460" s="1"/>
      <c r="R460" s="1"/>
      <c r="S460" s="1"/>
    </row>
    <row r="461" spans="17:19" x14ac:dyDescent="0.2">
      <c r="Q461" s="1"/>
      <c r="R461" s="1"/>
      <c r="S461" s="1"/>
    </row>
    <row r="462" spans="17:19" x14ac:dyDescent="0.2">
      <c r="Q462" s="1"/>
      <c r="R462" s="1"/>
      <c r="S462" s="1"/>
    </row>
    <row r="463" spans="17:19" x14ac:dyDescent="0.2">
      <c r="Q463" s="1"/>
      <c r="R463" s="1"/>
      <c r="S463" s="1"/>
    </row>
    <row r="464" spans="17:19" x14ac:dyDescent="0.2">
      <c r="Q464" s="1"/>
      <c r="R464" s="1"/>
      <c r="S464" s="1"/>
    </row>
    <row r="465" spans="17:19" x14ac:dyDescent="0.2">
      <c r="Q465" s="1"/>
      <c r="R465" s="1"/>
      <c r="S465" s="1"/>
    </row>
    <row r="466" spans="17:19" x14ac:dyDescent="0.2">
      <c r="Q466" s="1"/>
      <c r="R466" s="1"/>
      <c r="S466" s="1"/>
    </row>
    <row r="467" spans="17:19" x14ac:dyDescent="0.2">
      <c r="Q467" s="1"/>
      <c r="R467" s="1"/>
      <c r="S467" s="1"/>
    </row>
    <row r="468" spans="17:19" x14ac:dyDescent="0.2">
      <c r="Q468" s="1"/>
      <c r="R468" s="1"/>
      <c r="S468" s="1"/>
    </row>
    <row r="469" spans="17:19" x14ac:dyDescent="0.2">
      <c r="Q469" s="1"/>
      <c r="R469" s="1"/>
      <c r="S469" s="1"/>
    </row>
    <row r="470" spans="17:19" x14ac:dyDescent="0.2">
      <c r="Q470" s="1"/>
      <c r="R470" s="1"/>
      <c r="S470" s="1"/>
    </row>
    <row r="471" spans="17:19" x14ac:dyDescent="0.2">
      <c r="Q471" s="1"/>
      <c r="R471" s="1"/>
      <c r="S471" s="1"/>
    </row>
    <row r="472" spans="17:19" x14ac:dyDescent="0.2">
      <c r="Q472" s="1"/>
      <c r="R472" s="1"/>
      <c r="S472" s="1"/>
    </row>
    <row r="473" spans="17:19" x14ac:dyDescent="0.2">
      <c r="Q473" s="1"/>
      <c r="R473" s="1"/>
      <c r="S473" s="1"/>
    </row>
    <row r="474" spans="17:19" x14ac:dyDescent="0.2">
      <c r="Q474" s="1"/>
      <c r="R474" s="1"/>
      <c r="S474" s="1"/>
    </row>
    <row r="475" spans="17:19" x14ac:dyDescent="0.2">
      <c r="Q475" s="1"/>
      <c r="R475" s="1"/>
      <c r="S475" s="1"/>
    </row>
    <row r="476" spans="17:19" x14ac:dyDescent="0.2">
      <c r="Q476" s="1"/>
      <c r="R476" s="1"/>
      <c r="S476" s="1"/>
    </row>
    <row r="477" spans="17:19" x14ac:dyDescent="0.2">
      <c r="Q477" s="1"/>
      <c r="R477" s="1"/>
      <c r="S477" s="1"/>
    </row>
    <row r="478" spans="17:19" x14ac:dyDescent="0.2">
      <c r="Q478" s="1"/>
      <c r="R478" s="1"/>
      <c r="S478" s="1"/>
    </row>
    <row r="479" spans="17:19" x14ac:dyDescent="0.2">
      <c r="Q479" s="1"/>
      <c r="R479" s="1"/>
      <c r="S479" s="1"/>
    </row>
    <row r="480" spans="17:19" x14ac:dyDescent="0.2">
      <c r="Q480" s="1"/>
      <c r="R480" s="1"/>
      <c r="S480" s="1"/>
    </row>
    <row r="481" spans="17:19" x14ac:dyDescent="0.2">
      <c r="Q481" s="1"/>
      <c r="R481" s="1"/>
      <c r="S481" s="1"/>
    </row>
    <row r="482" spans="17:19" x14ac:dyDescent="0.2">
      <c r="Q482" s="1"/>
      <c r="R482" s="1"/>
      <c r="S482" s="1"/>
    </row>
    <row r="483" spans="17:19" x14ac:dyDescent="0.2">
      <c r="Q483" s="1"/>
      <c r="R483" s="1"/>
      <c r="S483" s="1"/>
    </row>
    <row r="484" spans="17:19" x14ac:dyDescent="0.2">
      <c r="Q484" s="1"/>
      <c r="R484" s="1"/>
      <c r="S484" s="1"/>
    </row>
    <row r="485" spans="17:19" x14ac:dyDescent="0.2">
      <c r="Q485" s="1"/>
      <c r="R485" s="1"/>
      <c r="S485" s="1"/>
    </row>
    <row r="486" spans="17:19" x14ac:dyDescent="0.2">
      <c r="Q486" s="1"/>
      <c r="R486" s="1"/>
      <c r="S486" s="1"/>
    </row>
    <row r="487" spans="17:19" x14ac:dyDescent="0.2">
      <c r="Q487" s="1"/>
      <c r="R487" s="1"/>
      <c r="S487" s="1"/>
    </row>
    <row r="488" spans="17:19" x14ac:dyDescent="0.2">
      <c r="Q488" s="1"/>
      <c r="R488" s="1"/>
      <c r="S488" s="1"/>
    </row>
    <row r="489" spans="17:19" x14ac:dyDescent="0.2">
      <c r="Q489" s="1"/>
      <c r="R489" s="1"/>
      <c r="S489" s="1"/>
    </row>
    <row r="490" spans="17:19" x14ac:dyDescent="0.2">
      <c r="Q490" s="1"/>
      <c r="R490" s="1"/>
      <c r="S490" s="1"/>
    </row>
    <row r="491" spans="17:19" x14ac:dyDescent="0.2">
      <c r="Q491" s="1"/>
      <c r="R491" s="1"/>
      <c r="S491" s="1"/>
    </row>
    <row r="492" spans="17:19" x14ac:dyDescent="0.2">
      <c r="Q492" s="1"/>
      <c r="R492" s="1"/>
      <c r="S492" s="1"/>
    </row>
    <row r="493" spans="17:19" x14ac:dyDescent="0.2">
      <c r="Q493" s="1"/>
      <c r="R493" s="1"/>
      <c r="S493" s="1"/>
    </row>
    <row r="494" spans="17:19" x14ac:dyDescent="0.2">
      <c r="Q494" s="1"/>
      <c r="R494" s="1"/>
      <c r="S494" s="1"/>
    </row>
    <row r="495" spans="17:19" x14ac:dyDescent="0.2">
      <c r="Q495" s="1"/>
      <c r="R495" s="1"/>
      <c r="S495" s="1"/>
    </row>
    <row r="496" spans="17:19" x14ac:dyDescent="0.2">
      <c r="Q496" s="1"/>
      <c r="R496" s="1"/>
      <c r="S496" s="1"/>
    </row>
    <row r="497" spans="17:19" x14ac:dyDescent="0.2">
      <c r="Q497" s="1"/>
      <c r="R497" s="1"/>
      <c r="S497" s="1"/>
    </row>
    <row r="498" spans="17:19" x14ac:dyDescent="0.2">
      <c r="Q498" s="1"/>
      <c r="R498" s="1"/>
      <c r="S498" s="1"/>
    </row>
    <row r="499" spans="17:19" x14ac:dyDescent="0.2">
      <c r="Q499" s="1"/>
      <c r="R499" s="1"/>
      <c r="S499" s="1"/>
    </row>
    <row r="500" spans="17:19" x14ac:dyDescent="0.2">
      <c r="Q500" s="1"/>
      <c r="R500" s="1"/>
      <c r="S500" s="1"/>
    </row>
    <row r="501" spans="17:19" x14ac:dyDescent="0.2">
      <c r="Q501" s="1"/>
      <c r="R501" s="1"/>
      <c r="S501" s="1"/>
    </row>
    <row r="502" spans="17:19" x14ac:dyDescent="0.2">
      <c r="Q502" s="1"/>
      <c r="R502" s="1"/>
      <c r="S502" s="1"/>
    </row>
    <row r="503" spans="17:19" x14ac:dyDescent="0.2">
      <c r="Q503" s="1"/>
      <c r="R503" s="1"/>
      <c r="S503" s="1"/>
    </row>
    <row r="504" spans="17:19" x14ac:dyDescent="0.2">
      <c r="Q504" s="1"/>
      <c r="R504" s="1"/>
      <c r="S504" s="1"/>
    </row>
    <row r="505" spans="17:19" x14ac:dyDescent="0.2">
      <c r="Q505" s="1"/>
      <c r="R505" s="1"/>
      <c r="S505" s="1"/>
    </row>
    <row r="506" spans="17:19" x14ac:dyDescent="0.2">
      <c r="Q506" s="1"/>
      <c r="R506" s="1"/>
      <c r="S506" s="1"/>
    </row>
    <row r="507" spans="17:19" x14ac:dyDescent="0.2">
      <c r="Q507" s="1"/>
      <c r="R507" s="1"/>
      <c r="S507" s="1"/>
    </row>
    <row r="508" spans="17:19" x14ac:dyDescent="0.2">
      <c r="Q508" s="1"/>
      <c r="R508" s="1"/>
      <c r="S508" s="1"/>
    </row>
    <row r="509" spans="17:19" x14ac:dyDescent="0.2">
      <c r="Q509" s="1"/>
      <c r="R509" s="1"/>
      <c r="S509" s="1"/>
    </row>
    <row r="510" spans="17:19" x14ac:dyDescent="0.2">
      <c r="Q510" s="1"/>
      <c r="R510" s="1"/>
      <c r="S510" s="1"/>
    </row>
    <row r="511" spans="17:19" x14ac:dyDescent="0.2">
      <c r="Q511" s="1"/>
      <c r="R511" s="1"/>
      <c r="S511" s="1"/>
    </row>
    <row r="512" spans="17:19" x14ac:dyDescent="0.2">
      <c r="Q512" s="1"/>
      <c r="R512" s="1"/>
      <c r="S512" s="1"/>
    </row>
    <row r="513" spans="17:19" x14ac:dyDescent="0.2">
      <c r="Q513" s="1"/>
      <c r="R513" s="1"/>
      <c r="S513" s="1"/>
    </row>
    <row r="514" spans="17:19" x14ac:dyDescent="0.2">
      <c r="Q514" s="1"/>
      <c r="R514" s="1"/>
      <c r="S514" s="1"/>
    </row>
    <row r="515" spans="17:19" x14ac:dyDescent="0.2">
      <c r="Q515" s="1"/>
      <c r="R515" s="1"/>
      <c r="S515" s="1"/>
    </row>
    <row r="516" spans="17:19" x14ac:dyDescent="0.2">
      <c r="Q516" s="1"/>
      <c r="R516" s="1"/>
      <c r="S516" s="1"/>
    </row>
    <row r="517" spans="17:19" x14ac:dyDescent="0.2">
      <c r="Q517" s="1"/>
      <c r="R517" s="1"/>
      <c r="S517" s="1"/>
    </row>
    <row r="518" spans="17:19" x14ac:dyDescent="0.2">
      <c r="Q518" s="1"/>
      <c r="R518" s="1"/>
      <c r="S518" s="1"/>
    </row>
    <row r="519" spans="17:19" x14ac:dyDescent="0.2">
      <c r="Q519" s="1"/>
      <c r="R519" s="1"/>
      <c r="S519" s="1"/>
    </row>
    <row r="520" spans="17:19" x14ac:dyDescent="0.2">
      <c r="Q520" s="1"/>
      <c r="R520" s="1"/>
      <c r="S520" s="1"/>
    </row>
    <row r="521" spans="17:19" x14ac:dyDescent="0.2">
      <c r="Q521" s="1"/>
      <c r="R521" s="1"/>
      <c r="S521" s="1"/>
    </row>
    <row r="522" spans="17:19" x14ac:dyDescent="0.2">
      <c r="Q522" s="1"/>
      <c r="R522" s="1"/>
      <c r="S522" s="1"/>
    </row>
    <row r="523" spans="17:19" x14ac:dyDescent="0.2">
      <c r="Q523" s="1"/>
      <c r="R523" s="1"/>
      <c r="S523" s="1"/>
    </row>
    <row r="524" spans="17:19" x14ac:dyDescent="0.2">
      <c r="Q524" s="1"/>
      <c r="R524" s="1"/>
      <c r="S524" s="1"/>
    </row>
    <row r="525" spans="17:19" x14ac:dyDescent="0.2">
      <c r="Q525" s="1"/>
      <c r="R525" s="1"/>
      <c r="S525" s="1"/>
    </row>
    <row r="526" spans="17:19" x14ac:dyDescent="0.2">
      <c r="Q526" s="1"/>
      <c r="R526" s="1"/>
      <c r="S526" s="1"/>
    </row>
    <row r="527" spans="17:19" x14ac:dyDescent="0.2">
      <c r="Q527" s="1"/>
      <c r="R527" s="1"/>
      <c r="S527" s="1"/>
    </row>
    <row r="528" spans="17:19" x14ac:dyDescent="0.2">
      <c r="Q528" s="1"/>
      <c r="R528" s="1"/>
      <c r="S528" s="1"/>
    </row>
    <row r="529" spans="17:19" x14ac:dyDescent="0.2">
      <c r="Q529" s="1"/>
      <c r="R529" s="1"/>
      <c r="S529" s="1"/>
    </row>
    <row r="530" spans="17:19" x14ac:dyDescent="0.2">
      <c r="Q530" s="1"/>
      <c r="R530" s="1"/>
      <c r="S530" s="1"/>
    </row>
    <row r="531" spans="17:19" x14ac:dyDescent="0.2">
      <c r="Q531" s="1"/>
      <c r="R531" s="1"/>
      <c r="S531" s="1"/>
    </row>
    <row r="532" spans="17:19" x14ac:dyDescent="0.2">
      <c r="Q532" s="1"/>
      <c r="R532" s="1"/>
      <c r="S532" s="1"/>
    </row>
    <row r="533" spans="17:19" x14ac:dyDescent="0.2">
      <c r="Q533" s="1"/>
      <c r="R533" s="1"/>
      <c r="S533" s="1"/>
    </row>
    <row r="534" spans="17:19" x14ac:dyDescent="0.2">
      <c r="Q534" s="1"/>
      <c r="R534" s="1"/>
      <c r="S534" s="1"/>
    </row>
    <row r="535" spans="17:19" x14ac:dyDescent="0.2">
      <c r="Q535" s="1"/>
      <c r="R535" s="1"/>
      <c r="S535" s="1"/>
    </row>
    <row r="536" spans="17:19" x14ac:dyDescent="0.2">
      <c r="Q536" s="1"/>
      <c r="R536" s="1"/>
      <c r="S536" s="1"/>
    </row>
    <row r="537" spans="17:19" x14ac:dyDescent="0.2">
      <c r="Q537" s="1"/>
      <c r="R537" s="1"/>
      <c r="S537" s="1"/>
    </row>
    <row r="538" spans="17:19" x14ac:dyDescent="0.2">
      <c r="Q538" s="1"/>
      <c r="R538" s="1"/>
      <c r="S538" s="1"/>
    </row>
    <row r="539" spans="17:19" x14ac:dyDescent="0.2">
      <c r="Q539" s="1"/>
      <c r="R539" s="1"/>
      <c r="S539" s="1"/>
    </row>
    <row r="540" spans="17:19" x14ac:dyDescent="0.2">
      <c r="Q540" s="1"/>
      <c r="R540" s="1"/>
      <c r="S540" s="1"/>
    </row>
    <row r="541" spans="17:19" x14ac:dyDescent="0.2">
      <c r="Q541" s="1"/>
      <c r="R541" s="1"/>
      <c r="S541" s="1"/>
    </row>
    <row r="542" spans="17:19" x14ac:dyDescent="0.2">
      <c r="Q542" s="1"/>
      <c r="R542" s="1"/>
      <c r="S542" s="1"/>
    </row>
    <row r="543" spans="17:19" x14ac:dyDescent="0.2">
      <c r="Q543" s="1"/>
      <c r="R543" s="1"/>
      <c r="S543" s="1"/>
    </row>
    <row r="544" spans="17:19" x14ac:dyDescent="0.2">
      <c r="Q544" s="1"/>
      <c r="R544" s="1"/>
      <c r="S544" s="1"/>
    </row>
    <row r="545" spans="17:19" x14ac:dyDescent="0.2">
      <c r="Q545" s="1"/>
      <c r="R545" s="1"/>
      <c r="S545" s="1"/>
    </row>
    <row r="546" spans="17:19" x14ac:dyDescent="0.2">
      <c r="Q546" s="1"/>
      <c r="R546" s="1"/>
      <c r="S546" s="1"/>
    </row>
    <row r="547" spans="17:19" x14ac:dyDescent="0.2">
      <c r="Q547" s="1"/>
      <c r="R547" s="1"/>
      <c r="S547" s="1"/>
    </row>
    <row r="548" spans="17:19" x14ac:dyDescent="0.2">
      <c r="Q548" s="1"/>
      <c r="R548" s="1"/>
      <c r="S548" s="1"/>
    </row>
    <row r="549" spans="17:19" x14ac:dyDescent="0.2">
      <c r="Q549" s="1"/>
      <c r="R549" s="1"/>
      <c r="S549" s="1"/>
    </row>
    <row r="550" spans="17:19" x14ac:dyDescent="0.2">
      <c r="Q550" s="1"/>
      <c r="R550" s="1"/>
      <c r="S550" s="1"/>
    </row>
    <row r="551" spans="17:19" x14ac:dyDescent="0.2">
      <c r="Q551" s="1"/>
      <c r="R551" s="1"/>
      <c r="S551" s="1"/>
    </row>
    <row r="552" spans="17:19" x14ac:dyDescent="0.2">
      <c r="Q552" s="1"/>
      <c r="R552" s="1"/>
      <c r="S552" s="1"/>
    </row>
    <row r="553" spans="17:19" x14ac:dyDescent="0.2">
      <c r="Q553" s="1"/>
      <c r="R553" s="1"/>
      <c r="S553" s="1"/>
    </row>
    <row r="554" spans="17:19" x14ac:dyDescent="0.2">
      <c r="Q554" s="1"/>
      <c r="R554" s="1"/>
      <c r="S554" s="1"/>
    </row>
    <row r="555" spans="17:19" x14ac:dyDescent="0.2">
      <c r="Q555" s="1"/>
      <c r="R555" s="1"/>
      <c r="S555" s="1"/>
    </row>
    <row r="556" spans="17:19" x14ac:dyDescent="0.2">
      <c r="Q556" s="1"/>
      <c r="R556" s="1"/>
      <c r="S556" s="1"/>
    </row>
    <row r="557" spans="17:19" x14ac:dyDescent="0.2">
      <c r="Q557" s="1"/>
      <c r="R557" s="1"/>
      <c r="S557" s="1"/>
    </row>
    <row r="558" spans="17:19" x14ac:dyDescent="0.2">
      <c r="Q558" s="1"/>
      <c r="R558" s="1"/>
      <c r="S558" s="1"/>
    </row>
    <row r="559" spans="17:19" x14ac:dyDescent="0.2">
      <c r="Q559" s="1"/>
      <c r="R559" s="1"/>
      <c r="S559" s="1"/>
    </row>
    <row r="560" spans="17:19" x14ac:dyDescent="0.2">
      <c r="Q560" s="1"/>
      <c r="R560" s="1"/>
      <c r="S560" s="1"/>
    </row>
    <row r="561" spans="17:19" x14ac:dyDescent="0.2">
      <c r="Q561" s="1"/>
      <c r="R561" s="1"/>
      <c r="S561" s="1"/>
    </row>
    <row r="562" spans="17:19" x14ac:dyDescent="0.2">
      <c r="Q562" s="1"/>
      <c r="R562" s="1"/>
      <c r="S562" s="1"/>
    </row>
    <row r="563" spans="17:19" x14ac:dyDescent="0.2">
      <c r="Q563" s="1"/>
      <c r="R563" s="1"/>
      <c r="S563" s="1"/>
    </row>
    <row r="564" spans="17:19" x14ac:dyDescent="0.2">
      <c r="Q564" s="1"/>
      <c r="R564" s="1"/>
      <c r="S564" s="1"/>
    </row>
    <row r="565" spans="17:19" x14ac:dyDescent="0.2">
      <c r="Q565" s="1"/>
      <c r="R565" s="1"/>
      <c r="S565" s="1"/>
    </row>
    <row r="566" spans="17:19" x14ac:dyDescent="0.2">
      <c r="Q566" s="1"/>
      <c r="R566" s="1"/>
      <c r="S566" s="1"/>
    </row>
    <row r="567" spans="17:19" x14ac:dyDescent="0.2">
      <c r="Q567" s="1"/>
      <c r="R567" s="1"/>
      <c r="S567" s="1"/>
    </row>
    <row r="568" spans="17:19" x14ac:dyDescent="0.2">
      <c r="Q568" s="1"/>
      <c r="R568" s="1"/>
      <c r="S568" s="1"/>
    </row>
    <row r="569" spans="17:19" x14ac:dyDescent="0.2">
      <c r="Q569" s="1"/>
      <c r="R569" s="1"/>
      <c r="S569" s="1"/>
    </row>
    <row r="570" spans="17:19" x14ac:dyDescent="0.2">
      <c r="Q570" s="1"/>
      <c r="R570" s="1"/>
      <c r="S570" s="1"/>
    </row>
    <row r="571" spans="17:19" x14ac:dyDescent="0.2">
      <c r="Q571" s="1"/>
      <c r="R571" s="1"/>
      <c r="S571" s="1"/>
    </row>
    <row r="572" spans="17:19" x14ac:dyDescent="0.2">
      <c r="Q572" s="1"/>
      <c r="R572" s="1"/>
      <c r="S572" s="1"/>
    </row>
    <row r="573" spans="17:19" x14ac:dyDescent="0.2">
      <c r="Q573" s="1"/>
      <c r="R573" s="1"/>
      <c r="S573" s="1"/>
    </row>
    <row r="574" spans="17:19" x14ac:dyDescent="0.2">
      <c r="Q574" s="1"/>
      <c r="R574" s="1"/>
      <c r="S574" s="1"/>
    </row>
    <row r="575" spans="17:19" x14ac:dyDescent="0.2">
      <c r="Q575" s="1"/>
      <c r="R575" s="1"/>
      <c r="S575" s="1"/>
    </row>
    <row r="576" spans="17:19" x14ac:dyDescent="0.2">
      <c r="Q576" s="1"/>
      <c r="R576" s="1"/>
      <c r="S576" s="1"/>
    </row>
    <row r="577" spans="17:19" x14ac:dyDescent="0.2">
      <c r="Q577" s="1"/>
      <c r="R577" s="1"/>
      <c r="S577" s="1"/>
    </row>
    <row r="578" spans="17:19" x14ac:dyDescent="0.2">
      <c r="Q578" s="1"/>
      <c r="R578" s="1"/>
      <c r="S578" s="1"/>
    </row>
    <row r="579" spans="17:19" x14ac:dyDescent="0.2">
      <c r="Q579" s="1"/>
      <c r="R579" s="1"/>
      <c r="S579" s="1"/>
    </row>
    <row r="580" spans="17:19" x14ac:dyDescent="0.2">
      <c r="Q580" s="1"/>
      <c r="R580" s="1"/>
      <c r="S580" s="1"/>
    </row>
    <row r="581" spans="17:19" x14ac:dyDescent="0.2">
      <c r="Q581" s="1"/>
      <c r="R581" s="1"/>
      <c r="S581" s="1"/>
    </row>
    <row r="582" spans="17:19" x14ac:dyDescent="0.2">
      <c r="Q582" s="1"/>
      <c r="R582" s="1"/>
      <c r="S582" s="1"/>
    </row>
    <row r="583" spans="17:19" x14ac:dyDescent="0.2">
      <c r="Q583" s="1"/>
      <c r="R583" s="1"/>
      <c r="S583" s="1"/>
    </row>
    <row r="584" spans="17:19" x14ac:dyDescent="0.2">
      <c r="Q584" s="1"/>
      <c r="R584" s="1"/>
      <c r="S584" s="1"/>
    </row>
    <row r="585" spans="17:19" x14ac:dyDescent="0.2">
      <c r="Q585" s="1"/>
      <c r="R585" s="1"/>
      <c r="S585" s="1"/>
    </row>
    <row r="586" spans="17:19" x14ac:dyDescent="0.2">
      <c r="Q586" s="1"/>
      <c r="R586" s="1"/>
      <c r="S586" s="1"/>
    </row>
    <row r="587" spans="17:19" x14ac:dyDescent="0.2">
      <c r="Q587" s="1"/>
      <c r="R587" s="1"/>
      <c r="S587" s="1"/>
    </row>
    <row r="588" spans="17:19" x14ac:dyDescent="0.2">
      <c r="Q588" s="1"/>
      <c r="R588" s="1"/>
      <c r="S588" s="1"/>
    </row>
    <row r="589" spans="17:19" x14ac:dyDescent="0.2">
      <c r="Q589" s="1"/>
      <c r="R589" s="1"/>
      <c r="S589" s="1"/>
    </row>
    <row r="590" spans="17:19" x14ac:dyDescent="0.2">
      <c r="Q590" s="1"/>
      <c r="R590" s="1"/>
      <c r="S590" s="1"/>
    </row>
    <row r="591" spans="17:19" x14ac:dyDescent="0.2">
      <c r="Q591" s="1"/>
      <c r="R591" s="1"/>
      <c r="S591" s="1"/>
    </row>
    <row r="592" spans="17:19" x14ac:dyDescent="0.2">
      <c r="Q592" s="1"/>
      <c r="R592" s="1"/>
      <c r="S592" s="1"/>
    </row>
    <row r="593" spans="17:19" x14ac:dyDescent="0.2">
      <c r="Q593" s="1"/>
      <c r="R593" s="1"/>
      <c r="S593" s="1"/>
    </row>
    <row r="594" spans="17:19" x14ac:dyDescent="0.2">
      <c r="Q594" s="1"/>
      <c r="R594" s="1"/>
      <c r="S594" s="1"/>
    </row>
    <row r="595" spans="17:19" x14ac:dyDescent="0.2">
      <c r="Q595" s="1"/>
      <c r="R595" s="1"/>
      <c r="S595" s="1"/>
    </row>
    <row r="596" spans="17:19" x14ac:dyDescent="0.2">
      <c r="Q596" s="1"/>
      <c r="R596" s="1"/>
      <c r="S596" s="1"/>
    </row>
    <row r="597" spans="17:19" x14ac:dyDescent="0.2">
      <c r="Q597" s="1"/>
      <c r="R597" s="1"/>
      <c r="S597" s="1"/>
    </row>
    <row r="598" spans="17:19" x14ac:dyDescent="0.2">
      <c r="Q598" s="1"/>
      <c r="R598" s="1"/>
      <c r="S598" s="1"/>
    </row>
    <row r="599" spans="17:19" x14ac:dyDescent="0.2">
      <c r="Q599" s="1"/>
      <c r="R599" s="1"/>
      <c r="S599" s="1"/>
    </row>
    <row r="600" spans="17:19" x14ac:dyDescent="0.2">
      <c r="Q600" s="1"/>
      <c r="R600" s="1"/>
      <c r="S600" s="1"/>
    </row>
    <row r="601" spans="17:19" x14ac:dyDescent="0.2">
      <c r="Q601" s="1"/>
      <c r="R601" s="1"/>
      <c r="S601" s="1"/>
    </row>
    <row r="602" spans="17:19" x14ac:dyDescent="0.2">
      <c r="Q602" s="1"/>
      <c r="R602" s="1"/>
      <c r="S602" s="1"/>
    </row>
    <row r="603" spans="17:19" x14ac:dyDescent="0.2">
      <c r="Q603" s="1"/>
      <c r="R603" s="1"/>
      <c r="S603" s="1"/>
    </row>
    <row r="604" spans="17:19" x14ac:dyDescent="0.2">
      <c r="Q604" s="1"/>
      <c r="R604" s="1"/>
      <c r="S604" s="1"/>
    </row>
    <row r="605" spans="17:19" x14ac:dyDescent="0.2">
      <c r="Q605" s="1"/>
      <c r="R605" s="1"/>
      <c r="S605" s="1"/>
    </row>
    <row r="606" spans="17:19" x14ac:dyDescent="0.2">
      <c r="Q606" s="1"/>
      <c r="R606" s="1"/>
      <c r="S606" s="1"/>
    </row>
    <row r="607" spans="17:19" x14ac:dyDescent="0.2">
      <c r="Q607" s="1"/>
      <c r="R607" s="1"/>
      <c r="S607" s="1"/>
    </row>
    <row r="608" spans="17:19" x14ac:dyDescent="0.2">
      <c r="Q608" s="1"/>
      <c r="R608" s="1"/>
      <c r="S608" s="1"/>
    </row>
    <row r="609" spans="17:19" x14ac:dyDescent="0.2">
      <c r="Q609" s="1"/>
      <c r="R609" s="1"/>
      <c r="S609" s="1"/>
    </row>
    <row r="610" spans="17:19" x14ac:dyDescent="0.2">
      <c r="Q610" s="1"/>
      <c r="R610" s="1"/>
      <c r="S610" s="1"/>
    </row>
    <row r="611" spans="17:19" x14ac:dyDescent="0.2">
      <c r="Q611" s="1"/>
      <c r="R611" s="1"/>
      <c r="S611" s="1"/>
    </row>
    <row r="612" spans="17:19" x14ac:dyDescent="0.2">
      <c r="Q612" s="1"/>
      <c r="R612" s="1"/>
      <c r="S612" s="1"/>
    </row>
    <row r="613" spans="17:19" x14ac:dyDescent="0.2">
      <c r="Q613" s="1"/>
      <c r="R613" s="1"/>
      <c r="S613" s="1"/>
    </row>
    <row r="614" spans="17:19" x14ac:dyDescent="0.2">
      <c r="Q614" s="1"/>
      <c r="R614" s="1"/>
      <c r="S614" s="1"/>
    </row>
    <row r="615" spans="17:19" x14ac:dyDescent="0.2">
      <c r="Q615" s="1"/>
      <c r="R615" s="1"/>
      <c r="S615" s="1"/>
    </row>
    <row r="616" spans="17:19" x14ac:dyDescent="0.2">
      <c r="Q616" s="1"/>
      <c r="R616" s="1"/>
      <c r="S616" s="1"/>
    </row>
    <row r="617" spans="17:19" x14ac:dyDescent="0.2">
      <c r="Q617" s="1"/>
      <c r="R617" s="1"/>
      <c r="S617" s="1"/>
    </row>
    <row r="618" spans="17:19" x14ac:dyDescent="0.2">
      <c r="Q618" s="1"/>
      <c r="R618" s="1"/>
      <c r="S618" s="1"/>
    </row>
    <row r="619" spans="17:19" x14ac:dyDescent="0.2">
      <c r="Q619" s="1"/>
      <c r="R619" s="1"/>
      <c r="S619" s="1"/>
    </row>
    <row r="620" spans="17:19" x14ac:dyDescent="0.2">
      <c r="Q620" s="1"/>
      <c r="R620" s="1"/>
      <c r="S620" s="1"/>
    </row>
    <row r="621" spans="17:19" x14ac:dyDescent="0.2">
      <c r="Q621" s="1"/>
      <c r="R621" s="1"/>
      <c r="S621" s="1"/>
    </row>
    <row r="622" spans="17:19" x14ac:dyDescent="0.2">
      <c r="Q622" s="1"/>
      <c r="R622" s="1"/>
      <c r="S622" s="1"/>
    </row>
    <row r="623" spans="17:19" x14ac:dyDescent="0.2">
      <c r="Q623" s="1"/>
      <c r="R623" s="1"/>
      <c r="S623" s="1"/>
    </row>
    <row r="624" spans="17:19" x14ac:dyDescent="0.2">
      <c r="Q624" s="1"/>
      <c r="R624" s="1"/>
      <c r="S624" s="1"/>
    </row>
    <row r="625" spans="17:19" x14ac:dyDescent="0.2">
      <c r="Q625" s="1"/>
      <c r="R625" s="1"/>
      <c r="S625" s="1"/>
    </row>
    <row r="626" spans="17:19" x14ac:dyDescent="0.2">
      <c r="Q626" s="1"/>
      <c r="R626" s="1"/>
      <c r="S626" s="1"/>
    </row>
    <row r="627" spans="17:19" x14ac:dyDescent="0.2">
      <c r="Q627" s="1"/>
      <c r="R627" s="1"/>
      <c r="S627" s="1"/>
    </row>
    <row r="628" spans="17:19" x14ac:dyDescent="0.2">
      <c r="Q628" s="1"/>
      <c r="R628" s="1"/>
      <c r="S628" s="1"/>
    </row>
    <row r="629" spans="17:19" x14ac:dyDescent="0.2">
      <c r="Q629" s="1"/>
      <c r="R629" s="1"/>
      <c r="S629" s="1"/>
    </row>
    <row r="630" spans="17:19" x14ac:dyDescent="0.2">
      <c r="Q630" s="1"/>
      <c r="R630" s="1"/>
      <c r="S630" s="1"/>
    </row>
    <row r="631" spans="17:19" x14ac:dyDescent="0.2">
      <c r="Q631" s="1"/>
      <c r="R631" s="1"/>
      <c r="S631" s="1"/>
    </row>
    <row r="632" spans="17:19" x14ac:dyDescent="0.2">
      <c r="Q632" s="1"/>
      <c r="R632" s="1"/>
      <c r="S632" s="1"/>
    </row>
    <row r="633" spans="17:19" x14ac:dyDescent="0.2">
      <c r="Q633" s="1"/>
      <c r="R633" s="1"/>
      <c r="S633" s="1"/>
    </row>
    <row r="634" spans="17:19" x14ac:dyDescent="0.2">
      <c r="Q634" s="1"/>
      <c r="R634" s="1"/>
      <c r="S634" s="1"/>
    </row>
    <row r="635" spans="17:19" x14ac:dyDescent="0.2">
      <c r="Q635" s="1"/>
      <c r="R635" s="1"/>
      <c r="S635" s="1"/>
    </row>
    <row r="636" spans="17:19" x14ac:dyDescent="0.2">
      <c r="Q636" s="1"/>
      <c r="R636" s="1"/>
      <c r="S636" s="1"/>
    </row>
    <row r="637" spans="17:19" x14ac:dyDescent="0.2">
      <c r="Q637" s="1"/>
      <c r="R637" s="1"/>
      <c r="S637" s="1"/>
    </row>
    <row r="638" spans="17:19" x14ac:dyDescent="0.2">
      <c r="Q638" s="1"/>
      <c r="R638" s="1"/>
      <c r="S638" s="1"/>
    </row>
    <row r="639" spans="17:19" x14ac:dyDescent="0.2">
      <c r="Q639" s="1"/>
      <c r="R639" s="1"/>
      <c r="S639" s="1"/>
    </row>
    <row r="640" spans="17:19" x14ac:dyDescent="0.2">
      <c r="Q640" s="1"/>
      <c r="R640" s="1"/>
      <c r="S640" s="1"/>
    </row>
    <row r="641" spans="17:19" x14ac:dyDescent="0.2">
      <c r="Q641" s="1"/>
      <c r="R641" s="1"/>
      <c r="S641" s="1"/>
    </row>
    <row r="642" spans="17:19" x14ac:dyDescent="0.2">
      <c r="Q642" s="1"/>
      <c r="R642" s="1"/>
      <c r="S642" s="1"/>
    </row>
    <row r="643" spans="17:19" x14ac:dyDescent="0.2">
      <c r="Q643" s="1"/>
      <c r="R643" s="1"/>
      <c r="S643" s="1"/>
    </row>
    <row r="644" spans="17:19" x14ac:dyDescent="0.2">
      <c r="Q644" s="1"/>
      <c r="R644" s="1"/>
      <c r="S644" s="1"/>
    </row>
    <row r="645" spans="17:19" x14ac:dyDescent="0.2">
      <c r="Q645" s="1"/>
      <c r="R645" s="1"/>
      <c r="S645" s="1"/>
    </row>
    <row r="646" spans="17:19" x14ac:dyDescent="0.2">
      <c r="Q646" s="1"/>
      <c r="R646" s="1"/>
      <c r="S646" s="1"/>
    </row>
    <row r="647" spans="17:19" x14ac:dyDescent="0.2">
      <c r="Q647" s="1"/>
      <c r="R647" s="1"/>
      <c r="S647" s="1"/>
    </row>
    <row r="648" spans="17:19" x14ac:dyDescent="0.2">
      <c r="Q648" s="1"/>
      <c r="R648" s="1"/>
      <c r="S648" s="1"/>
    </row>
    <row r="649" spans="17:19" x14ac:dyDescent="0.2">
      <c r="Q649" s="1"/>
      <c r="R649" s="1"/>
      <c r="S649" s="1"/>
    </row>
    <row r="650" spans="17:19" x14ac:dyDescent="0.2">
      <c r="Q650" s="1"/>
      <c r="R650" s="1"/>
      <c r="S650" s="1"/>
    </row>
    <row r="651" spans="17:19" x14ac:dyDescent="0.2">
      <c r="Q651" s="1"/>
      <c r="R651" s="1"/>
      <c r="S651" s="1"/>
    </row>
    <row r="652" spans="17:19" x14ac:dyDescent="0.2">
      <c r="Q652" s="1"/>
      <c r="R652" s="1"/>
      <c r="S652" s="1"/>
    </row>
    <row r="653" spans="17:19" x14ac:dyDescent="0.2">
      <c r="Q653" s="1"/>
      <c r="R653" s="1"/>
      <c r="S653" s="1"/>
    </row>
    <row r="654" spans="17:19" x14ac:dyDescent="0.2">
      <c r="Q654" s="1"/>
      <c r="R654" s="1"/>
      <c r="S654" s="1"/>
    </row>
    <row r="655" spans="17:19" x14ac:dyDescent="0.2">
      <c r="Q655" s="1"/>
      <c r="R655" s="1"/>
      <c r="S655" s="1"/>
    </row>
    <row r="656" spans="17:19" x14ac:dyDescent="0.2">
      <c r="Q656" s="1"/>
      <c r="R656" s="1"/>
      <c r="S656" s="1"/>
    </row>
    <row r="657" spans="17:19" x14ac:dyDescent="0.2">
      <c r="Q657" s="1"/>
      <c r="R657" s="1"/>
      <c r="S657" s="1"/>
    </row>
    <row r="658" spans="17:19" x14ac:dyDescent="0.2">
      <c r="Q658" s="1"/>
      <c r="R658" s="1"/>
      <c r="S658" s="1"/>
    </row>
    <row r="659" spans="17:19" x14ac:dyDescent="0.2">
      <c r="Q659" s="1"/>
      <c r="R659" s="1"/>
      <c r="S659" s="1"/>
    </row>
    <row r="660" spans="17:19" x14ac:dyDescent="0.2">
      <c r="Q660" s="1"/>
      <c r="R660" s="1"/>
      <c r="S660" s="1"/>
    </row>
    <row r="661" spans="17:19" x14ac:dyDescent="0.2">
      <c r="Q661" s="1"/>
      <c r="R661" s="1"/>
      <c r="S661" s="1"/>
    </row>
    <row r="662" spans="17:19" x14ac:dyDescent="0.2">
      <c r="Q662" s="1"/>
      <c r="R662" s="1"/>
      <c r="S662" s="1"/>
    </row>
    <row r="663" spans="17:19" x14ac:dyDescent="0.2">
      <c r="Q663" s="1"/>
      <c r="R663" s="1"/>
      <c r="S663" s="1"/>
    </row>
    <row r="664" spans="17:19" x14ac:dyDescent="0.2">
      <c r="Q664" s="1"/>
      <c r="R664" s="1"/>
      <c r="S664" s="1"/>
    </row>
    <row r="665" spans="17:19" x14ac:dyDescent="0.2">
      <c r="Q665" s="1"/>
      <c r="R665" s="1"/>
      <c r="S665" s="1"/>
    </row>
    <row r="666" spans="17:19" x14ac:dyDescent="0.2">
      <c r="Q666" s="1"/>
      <c r="R666" s="1"/>
      <c r="S666" s="1"/>
    </row>
    <row r="667" spans="17:19" x14ac:dyDescent="0.2">
      <c r="Q667" s="1"/>
      <c r="R667" s="1"/>
      <c r="S667" s="1"/>
    </row>
    <row r="668" spans="17:19" x14ac:dyDescent="0.2">
      <c r="Q668" s="1"/>
      <c r="R668" s="1"/>
      <c r="S668" s="1"/>
    </row>
    <row r="669" spans="17:19" x14ac:dyDescent="0.2">
      <c r="Q669" s="1"/>
      <c r="R669" s="1"/>
      <c r="S669" s="1"/>
    </row>
    <row r="670" spans="17:19" x14ac:dyDescent="0.2">
      <c r="Q670" s="1"/>
      <c r="R670" s="1"/>
      <c r="S670" s="1"/>
    </row>
    <row r="671" spans="17:19" x14ac:dyDescent="0.2">
      <c r="Q671" s="1"/>
      <c r="R671" s="1"/>
      <c r="S671" s="1"/>
    </row>
    <row r="672" spans="17:19" x14ac:dyDescent="0.2">
      <c r="Q672" s="1"/>
      <c r="R672" s="1"/>
      <c r="S672" s="1"/>
    </row>
    <row r="673" spans="17:19" x14ac:dyDescent="0.2">
      <c r="Q673" s="1"/>
      <c r="R673" s="1"/>
      <c r="S673" s="1"/>
    </row>
    <row r="674" spans="17:19" x14ac:dyDescent="0.2">
      <c r="Q674" s="1"/>
      <c r="R674" s="1"/>
      <c r="S674" s="1"/>
    </row>
    <row r="675" spans="17:19" x14ac:dyDescent="0.2">
      <c r="Q675" s="1"/>
      <c r="R675" s="1"/>
      <c r="S675" s="1"/>
    </row>
    <row r="676" spans="17:19" x14ac:dyDescent="0.2">
      <c r="Q676" s="1"/>
      <c r="R676" s="1"/>
      <c r="S676" s="1"/>
    </row>
    <row r="677" spans="17:19" x14ac:dyDescent="0.2">
      <c r="Q677" s="1"/>
      <c r="R677" s="1"/>
      <c r="S677" s="1"/>
    </row>
    <row r="678" spans="17:19" x14ac:dyDescent="0.2">
      <c r="Q678" s="1"/>
      <c r="R678" s="1"/>
      <c r="S678" s="1"/>
    </row>
    <row r="679" spans="17:19" x14ac:dyDescent="0.2">
      <c r="Q679" s="1"/>
      <c r="R679" s="1"/>
      <c r="S679" s="1"/>
    </row>
    <row r="680" spans="17:19" x14ac:dyDescent="0.2">
      <c r="Q680" s="1"/>
      <c r="R680" s="1"/>
      <c r="S680" s="1"/>
    </row>
    <row r="681" spans="17:19" x14ac:dyDescent="0.2">
      <c r="Q681" s="1"/>
      <c r="R681" s="1"/>
      <c r="S681" s="1"/>
    </row>
    <row r="682" spans="17:19" x14ac:dyDescent="0.2">
      <c r="Q682" s="1"/>
      <c r="R682" s="1"/>
      <c r="S682" s="1"/>
    </row>
  </sheetData>
  <mergeCells count="263">
    <mergeCell ref="C2:N3"/>
    <mergeCell ref="U8:W8"/>
    <mergeCell ref="X8:Z8"/>
    <mergeCell ref="X7:Z7"/>
    <mergeCell ref="U7:W7"/>
    <mergeCell ref="F7:H7"/>
    <mergeCell ref="I7:L7"/>
    <mergeCell ref="AP19:AR19"/>
    <mergeCell ref="Q9:Q13"/>
    <mergeCell ref="R9:R13"/>
    <mergeCell ref="S9:S13"/>
    <mergeCell ref="U15:W15"/>
    <mergeCell ref="X16:Z16"/>
    <mergeCell ref="U16:W16"/>
    <mergeCell ref="U13:W13"/>
    <mergeCell ref="U14:W14"/>
    <mergeCell ref="U17:W17"/>
    <mergeCell ref="AG20:AI20"/>
    <mergeCell ref="BB20:BD20"/>
    <mergeCell ref="AV20:AX20"/>
    <mergeCell ref="AY20:BA20"/>
    <mergeCell ref="AJ20:AL20"/>
    <mergeCell ref="AS20:AU20"/>
    <mergeCell ref="AM20:AO20"/>
    <mergeCell ref="AP20:AR20"/>
    <mergeCell ref="U20:W20"/>
    <mergeCell ref="U19:W19"/>
    <mergeCell ref="X19:Z19"/>
    <mergeCell ref="AD19:AF19"/>
    <mergeCell ref="AA20:AC20"/>
    <mergeCell ref="AD20:AF20"/>
    <mergeCell ref="AA19:AC19"/>
    <mergeCell ref="X20:Z20"/>
    <mergeCell ref="U18:W18"/>
    <mergeCell ref="AM19:AO19"/>
    <mergeCell ref="AG17:AI17"/>
    <mergeCell ref="AM17:AO17"/>
    <mergeCell ref="X15:Z15"/>
    <mergeCell ref="X14:Z14"/>
    <mergeCell ref="X13:Z13"/>
    <mergeCell ref="AJ18:AL18"/>
    <mergeCell ref="AG16:AI16"/>
    <mergeCell ref="AD17:AF17"/>
    <mergeCell ref="AA14:AC14"/>
    <mergeCell ref="AJ17:AL17"/>
    <mergeCell ref="AD16:AF16"/>
    <mergeCell ref="AA17:AC17"/>
    <mergeCell ref="AG18:AI18"/>
    <mergeCell ref="AG19:AI19"/>
    <mergeCell ref="AJ19:AL19"/>
    <mergeCell ref="X18:Z18"/>
    <mergeCell ref="X17:Z17"/>
    <mergeCell ref="AG14:AI14"/>
    <mergeCell ref="AJ16:AL16"/>
    <mergeCell ref="AA7:AC7"/>
    <mergeCell ref="AM16:AO16"/>
    <mergeCell ref="AM18:AO18"/>
    <mergeCell ref="AA16:AC16"/>
    <mergeCell ref="AA18:AC18"/>
    <mergeCell ref="AD18:AF18"/>
    <mergeCell ref="AG8:AI8"/>
    <mergeCell ref="AA15:AC15"/>
    <mergeCell ref="AD13:AF13"/>
    <mergeCell ref="AG13:AI13"/>
    <mergeCell ref="AG15:AI15"/>
    <mergeCell ref="AD8:AF8"/>
    <mergeCell ref="AD15:AF15"/>
    <mergeCell ref="AA8:AC8"/>
    <mergeCell ref="AD14:AF14"/>
    <mergeCell ref="AA13:AC13"/>
    <mergeCell ref="AJ14:AL14"/>
    <mergeCell ref="AD7:AF7"/>
    <mergeCell ref="BN19:BP19"/>
    <mergeCell ref="BW18:BY18"/>
    <mergeCell ref="BW19:BY19"/>
    <mergeCell ref="BK20:BM20"/>
    <mergeCell ref="BK19:BM19"/>
    <mergeCell ref="BZ19:CB19"/>
    <mergeCell ref="BB13:BD13"/>
    <mergeCell ref="AV8:AX8"/>
    <mergeCell ref="AY8:BA8"/>
    <mergeCell ref="BB8:BD8"/>
    <mergeCell ref="BB15:BD15"/>
    <mergeCell ref="AV14:AX14"/>
    <mergeCell ref="AY14:BA14"/>
    <mergeCell ref="BB14:BD14"/>
    <mergeCell ref="AV15:AX15"/>
    <mergeCell ref="AY15:BA15"/>
    <mergeCell ref="AV13:AX13"/>
    <mergeCell ref="AY13:BA13"/>
    <mergeCell ref="AS19:AU19"/>
    <mergeCell ref="AV17:AX17"/>
    <mergeCell ref="AY17:BA17"/>
    <mergeCell ref="AS18:AU18"/>
    <mergeCell ref="AS16:AU16"/>
    <mergeCell ref="BB16:BD16"/>
    <mergeCell ref="CR20:CT20"/>
    <mergeCell ref="CR18:CT18"/>
    <mergeCell ref="CR19:CT19"/>
    <mergeCell ref="AV19:AX19"/>
    <mergeCell ref="AY19:BA19"/>
    <mergeCell ref="BB19:BD19"/>
    <mergeCell ref="BZ20:CB20"/>
    <mergeCell ref="BH19:BJ19"/>
    <mergeCell ref="BT19:BV19"/>
    <mergeCell ref="CF20:CH20"/>
    <mergeCell ref="BW20:BY20"/>
    <mergeCell ref="BT20:BV20"/>
    <mergeCell ref="BQ20:BS20"/>
    <mergeCell ref="BH20:BJ20"/>
    <mergeCell ref="BN20:BP20"/>
    <mergeCell ref="BE19:BG19"/>
    <mergeCell ref="BE20:BG20"/>
    <mergeCell ref="BQ19:BS19"/>
    <mergeCell ref="AP18:AR18"/>
    <mergeCell ref="AP17:AR17"/>
    <mergeCell ref="BQ17:BS17"/>
    <mergeCell ref="BQ18:BS18"/>
    <mergeCell ref="BB17:BD17"/>
    <mergeCell ref="AV18:AX18"/>
    <mergeCell ref="AY18:BA18"/>
    <mergeCell ref="BB18:BD18"/>
    <mergeCell ref="BE18:BG18"/>
    <mergeCell ref="BN18:BP18"/>
    <mergeCell ref="BH18:BJ18"/>
    <mergeCell ref="BK18:BM18"/>
    <mergeCell ref="AS17:AU17"/>
    <mergeCell ref="BQ15:BS15"/>
    <mergeCell ref="BK13:BM13"/>
    <mergeCell ref="BH8:BJ8"/>
    <mergeCell ref="BK8:BM8"/>
    <mergeCell ref="BE13:BG13"/>
    <mergeCell ref="BE14:BG14"/>
    <mergeCell ref="BN17:BP17"/>
    <mergeCell ref="BH17:BJ17"/>
    <mergeCell ref="BK17:BM17"/>
    <mergeCell ref="BE15:BG15"/>
    <mergeCell ref="BN13:BP13"/>
    <mergeCell ref="BN14:BP14"/>
    <mergeCell ref="BN15:BP15"/>
    <mergeCell ref="BN16:BP16"/>
    <mergeCell ref="BK15:BM15"/>
    <mergeCell ref="BH13:BJ13"/>
    <mergeCell ref="BE8:BG8"/>
    <mergeCell ref="BE16:BG16"/>
    <mergeCell ref="BE17:BG17"/>
    <mergeCell ref="AP16:AR16"/>
    <mergeCell ref="AP15:AR15"/>
    <mergeCell ref="AP14:AR14"/>
    <mergeCell ref="AJ8:AL8"/>
    <mergeCell ref="AM15:AO15"/>
    <mergeCell ref="BH14:BJ14"/>
    <mergeCell ref="BH15:BJ15"/>
    <mergeCell ref="BK14:BM14"/>
    <mergeCell ref="BH16:BJ16"/>
    <mergeCell ref="BK16:BM16"/>
    <mergeCell ref="AV16:AX16"/>
    <mergeCell ref="AY16:BA16"/>
    <mergeCell ref="AS8:AU8"/>
    <mergeCell ref="AP13:AR13"/>
    <mergeCell ref="AS13:AU13"/>
    <mergeCell ref="AS14:AU14"/>
    <mergeCell ref="AJ15:AL15"/>
    <mergeCell ref="AJ13:AL13"/>
    <mergeCell ref="AP8:AR8"/>
    <mergeCell ref="AM8:AO8"/>
    <mergeCell ref="AM14:AO14"/>
    <mergeCell ref="AM13:AO13"/>
    <mergeCell ref="AS15:AU15"/>
    <mergeCell ref="CR16:CT16"/>
    <mergeCell ref="CR14:CT14"/>
    <mergeCell ref="BW13:BY13"/>
    <mergeCell ref="BW14:BY14"/>
    <mergeCell ref="BW15:BY15"/>
    <mergeCell ref="CC13:CE13"/>
    <mergeCell ref="CR15:CT15"/>
    <mergeCell ref="CC14:CE14"/>
    <mergeCell ref="CL14:CN14"/>
    <mergeCell ref="CF15:CH15"/>
    <mergeCell ref="BW16:BY16"/>
    <mergeCell ref="BZ16:CB16"/>
    <mergeCell ref="CI15:CK15"/>
    <mergeCell ref="CL15:CN15"/>
    <mergeCell ref="BZ15:CB15"/>
    <mergeCell ref="BQ13:BS13"/>
    <mergeCell ref="BQ14:BS14"/>
    <mergeCell ref="BQ16:BS16"/>
    <mergeCell ref="BT13:BV13"/>
    <mergeCell ref="BT14:BV14"/>
    <mergeCell ref="CC15:CE15"/>
    <mergeCell ref="CC16:CE16"/>
    <mergeCell ref="CC17:CE17"/>
    <mergeCell ref="CR8:CT8"/>
    <mergeCell ref="CR13:CT13"/>
    <mergeCell ref="BZ13:CB13"/>
    <mergeCell ref="BZ14:CB14"/>
    <mergeCell ref="CF13:CH13"/>
    <mergeCell ref="CF14:CH14"/>
    <mergeCell ref="BW8:BY8"/>
    <mergeCell ref="BZ8:CB8"/>
    <mergeCell ref="CI8:CK8"/>
    <mergeCell ref="CC8:CE8"/>
    <mergeCell ref="CF8:CH8"/>
    <mergeCell ref="CO8:CQ8"/>
    <mergeCell ref="CO13:CQ13"/>
    <mergeCell ref="CI13:CK13"/>
    <mergeCell ref="CI14:CK14"/>
    <mergeCell ref="CR17:CT17"/>
    <mergeCell ref="CO19:CQ19"/>
    <mergeCell ref="CO18:CQ18"/>
    <mergeCell ref="CO17:CQ17"/>
    <mergeCell ref="CL16:CN16"/>
    <mergeCell ref="CL20:CN20"/>
    <mergeCell ref="CL19:CN19"/>
    <mergeCell ref="CC18:CE18"/>
    <mergeCell ref="CC19:CE19"/>
    <mergeCell ref="BT17:BV17"/>
    <mergeCell ref="BT18:BV18"/>
    <mergeCell ref="BZ17:CB17"/>
    <mergeCell ref="BW17:BY17"/>
    <mergeCell ref="CC20:CE20"/>
    <mergeCell ref="CO16:CQ16"/>
    <mergeCell ref="CO15:CQ15"/>
    <mergeCell ref="CO14:CQ14"/>
    <mergeCell ref="CI16:CK16"/>
    <mergeCell ref="BH7:BJ7"/>
    <mergeCell ref="BK7:BM7"/>
    <mergeCell ref="BN7:BP7"/>
    <mergeCell ref="BQ7:BS7"/>
    <mergeCell ref="CL17:CN17"/>
    <mergeCell ref="CL18:CN18"/>
    <mergeCell ref="CL13:CN13"/>
    <mergeCell ref="BZ18:CB18"/>
    <mergeCell ref="BT15:BV15"/>
    <mergeCell ref="BT16:BV16"/>
    <mergeCell ref="CI20:CK20"/>
    <mergeCell ref="CF16:CH16"/>
    <mergeCell ref="CF17:CH17"/>
    <mergeCell ref="CF18:CH18"/>
    <mergeCell ref="CF19:CH19"/>
    <mergeCell ref="CI17:CK17"/>
    <mergeCell ref="CI18:CK18"/>
    <mergeCell ref="CI19:CK19"/>
    <mergeCell ref="CO20:CQ20"/>
    <mergeCell ref="AY7:BA7"/>
    <mergeCell ref="AG7:AI7"/>
    <mergeCell ref="CF7:CH7"/>
    <mergeCell ref="CI7:CK7"/>
    <mergeCell ref="CL8:CN8"/>
    <mergeCell ref="BT8:BV8"/>
    <mergeCell ref="BT7:BV7"/>
    <mergeCell ref="BW7:BY7"/>
    <mergeCell ref="CC7:CE7"/>
    <mergeCell ref="BZ7:CB7"/>
    <mergeCell ref="BE7:BG7"/>
    <mergeCell ref="AV7:AX7"/>
    <mergeCell ref="BN8:BP8"/>
    <mergeCell ref="BQ8:BS8"/>
    <mergeCell ref="BB7:BD7"/>
    <mergeCell ref="AJ7:AL7"/>
    <mergeCell ref="AM7:AO7"/>
    <mergeCell ref="AP7:AR7"/>
    <mergeCell ref="AS7:AU7"/>
  </mergeCells>
  <phoneticPr fontId="0" type="noConversion"/>
  <pageMargins left="7.874015748031496E-2" right="0.31496062992125984" top="0.11811023622047245" bottom="0.19685039370078741" header="0.19685039370078741" footer="0.15748031496062992"/>
  <pageSetup paperSize="9" scale="80" fitToWidth="2" orientation="portrait" r:id="rId1"/>
  <headerFooter alignWithMargins="0"/>
  <rowBreaks count="1" manualBreakCount="1">
    <brk id="91" max="101" man="1"/>
  </rowBreaks>
  <colBreaks count="2" manualBreakCount="2">
    <brk id="15" max="142" man="1"/>
    <brk id="19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31" workbookViewId="0">
      <selection activeCell="C44" sqref="C44"/>
    </sheetView>
  </sheetViews>
  <sheetFormatPr defaultColWidth="8.7109375" defaultRowHeight="12.75" x14ac:dyDescent="0.2"/>
  <cols>
    <col min="2" max="2" width="4.42578125" customWidth="1"/>
    <col min="3" max="3" width="28.7109375" customWidth="1"/>
    <col min="4" max="4" width="6" customWidth="1"/>
  </cols>
  <sheetData/>
  <phoneticPr fontId="0" type="noConversion"/>
  <pageMargins left="0.75" right="0.75" top="1" bottom="1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Asterix</dc:creator>
  <cp:lastModifiedBy>dir1</cp:lastModifiedBy>
  <cp:lastPrinted>2018-11-04T07:50:46Z</cp:lastPrinted>
  <dcterms:created xsi:type="dcterms:W3CDTF">2003-01-23T18:19:30Z</dcterms:created>
  <dcterms:modified xsi:type="dcterms:W3CDTF">2019-09-30T09:57:55Z</dcterms:modified>
</cp:coreProperties>
</file>